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131" yWindow="65311" windowWidth="19320" windowHeight="12120" activeTab="1"/>
  </bookViews>
  <sheets>
    <sheet name="413.3A Reqmnts" sheetId="1" r:id="rId1"/>
    <sheet name="List of Deliverables" sheetId="2" r:id="rId2"/>
    <sheet name="Sheet3" sheetId="3" r:id="rId3"/>
  </sheets>
  <definedNames>
    <definedName name="_xlnm.Print_Area" localSheetId="1">'List of Deliverables'!$A$1:$D$98</definedName>
    <definedName name="_xlnm.Print_Area" localSheetId="2">'Sheet3'!$B$3:$EF$38</definedName>
    <definedName name="_xlnm.Print_Titles" localSheetId="1">'List of Deliverables'!$2:$2</definedName>
  </definedNames>
  <calcPr fullCalcOnLoad="1"/>
</workbook>
</file>

<file path=xl/sharedStrings.xml><?xml version="1.0" encoding="utf-8"?>
<sst xmlns="http://schemas.openxmlformats.org/spreadsheetml/2006/main" count="352" uniqueCount="224">
  <si>
    <t xml:space="preserve">         NBI update re-Posted</t>
  </si>
  <si>
    <t xml:space="preserve">     Cost  by WBS (CS, 2nd NBI &amp; Mngmnt)</t>
  </si>
  <si>
    <t xml:space="preserve">     Post Materials for PU/PPPL PDR</t>
  </si>
  <si>
    <t xml:space="preserve">     PU/PPPL PDR and CD-2 readiness dryruns</t>
  </si>
  <si>
    <t xml:space="preserve">     Assemble PDR team members and establish date</t>
  </si>
  <si>
    <t>Wed 6/23 thru Fri 6/25</t>
  </si>
  <si>
    <t xml:space="preserve">     Disposition Chits</t>
  </si>
  <si>
    <t>Prepare and Submit CD-2 package</t>
  </si>
  <si>
    <t xml:space="preserve">     Critical path</t>
  </si>
  <si>
    <t xml:space="preserve">     Contingency estimate (cost and schedule)</t>
  </si>
  <si>
    <t xml:space="preserve">     Basis of cost &amp; schedule </t>
  </si>
  <si>
    <t xml:space="preserve">     WAF's</t>
  </si>
  <si>
    <t xml:space="preserve">     Assemble team members and establish date</t>
  </si>
  <si>
    <t xml:space="preserve">     Draft Charge &amp; Agenda</t>
  </si>
  <si>
    <t>Williams</t>
  </si>
  <si>
    <t xml:space="preserve">     Resource Loaded Schedule</t>
  </si>
  <si>
    <t xml:space="preserve">     Issue report</t>
  </si>
  <si>
    <t>Lehman</t>
  </si>
  <si>
    <t xml:space="preserve">     PU/PPPL PDR Dry Run</t>
  </si>
  <si>
    <t xml:space="preserve">     CD-2 Approval</t>
  </si>
  <si>
    <t xml:space="preserve">     CD-2 Lehman Review</t>
  </si>
  <si>
    <t xml:space="preserve">     Continue meetings every 3 weeks</t>
  </si>
  <si>
    <t xml:space="preserve">     PU/PPPL PDR</t>
  </si>
  <si>
    <t xml:space="preserve">Performance Baseline Documentation </t>
  </si>
  <si>
    <t>Preliminary Design</t>
  </si>
  <si>
    <t xml:space="preserve">     Level 2 &amp; 3 milestones</t>
  </si>
  <si>
    <t xml:space="preserve">          Breakdown by FY</t>
  </si>
  <si>
    <t xml:space="preserve">          Breakdown by WBS</t>
  </si>
  <si>
    <t xml:space="preserve">     Budget profile</t>
  </si>
  <si>
    <t>NEPA Process</t>
  </si>
  <si>
    <t xml:space="preserve">     Establish Website for CD-2</t>
  </si>
  <si>
    <t xml:space="preserve">     7.2  Update cost &amp; schedule</t>
  </si>
  <si>
    <t xml:space="preserve">     2.2.5  Update project schedule</t>
  </si>
  <si>
    <t xml:space="preserve">     6.2  Update funding profile</t>
  </si>
  <si>
    <t xml:space="preserve">     7.2  Add level 2 and 3 milestones</t>
  </si>
  <si>
    <r>
      <t>Preliminary Hazard Analysis Plan  (</t>
    </r>
    <r>
      <rPr>
        <b/>
        <i/>
        <sz val="10"/>
        <rFont val="Arial"/>
        <family val="2"/>
      </rPr>
      <t>updated</t>
    </r>
    <r>
      <rPr>
        <b/>
        <sz val="10"/>
        <rFont val="Arial"/>
        <family val="2"/>
      </rPr>
      <t>)</t>
    </r>
  </si>
  <si>
    <t xml:space="preserve">     ACC Review post-PDR design</t>
  </si>
  <si>
    <t>Likely not necessary</t>
  </si>
  <si>
    <t>Risk Registry (updated)</t>
  </si>
  <si>
    <t>CX approved prior CD-1 - no further work req'd</t>
  </si>
  <si>
    <t>Davis-Bacon Determination</t>
  </si>
  <si>
    <t>Required by CD-3</t>
  </si>
  <si>
    <t xml:space="preserve">     Appendix 1  Update WBS Dictionary &amp; Structure</t>
  </si>
  <si>
    <t xml:space="preserve">     PDR risks have been added</t>
  </si>
  <si>
    <t xml:space="preserve">     Ensure all fields been filled-out</t>
  </si>
  <si>
    <r>
      <t>Update Security Vulnerability Analysis  (</t>
    </r>
    <r>
      <rPr>
        <b/>
        <i/>
        <sz val="10"/>
        <rFont val="Arial"/>
        <family val="2"/>
      </rPr>
      <t>updated</t>
    </r>
    <r>
      <rPr>
        <b/>
        <sz val="10"/>
        <rFont val="Arial"/>
        <family val="2"/>
      </rPr>
      <t>)</t>
    </r>
  </si>
  <si>
    <r>
      <t>Project Execution Plan  (</t>
    </r>
    <r>
      <rPr>
        <b/>
        <i/>
        <sz val="10"/>
        <rFont val="Arial"/>
        <family val="2"/>
      </rPr>
      <t>updated</t>
    </r>
    <r>
      <rPr>
        <b/>
        <sz val="10"/>
        <rFont val="Arial"/>
        <family val="2"/>
      </rPr>
      <t>)</t>
    </r>
  </si>
  <si>
    <t>Assumed delegated by SC-1</t>
  </si>
  <si>
    <t>Synakowski</t>
  </si>
  <si>
    <t xml:space="preserve">     CSU updated GRD</t>
  </si>
  <si>
    <t xml:space="preserve">     NBI updated GRD</t>
  </si>
  <si>
    <t xml:space="preserve">     Staffing Plan</t>
  </si>
  <si>
    <t>1.  Verify that NSTX will continue to be 'below cat 3' via calculation.
2.  Prepare a paper that describes:
     a.  Why NSTX is currently a 'high hazard' facility / What does 'high hazard' mean?
     b.  Document calculations resulting from the Upgrades (more neutron activitation?)
     c.  Report findings (remains a 'below Nuclear Cat 3' facility?).  Post on website.
3.  If 'below Cat 3', then no CSDR or PSVR is required...no further action.</t>
  </si>
  <si>
    <t>1.  Draft a Preliminary Hazard Analysis Report using the table in the existing NSTX SAD.  Also, use the NCSX PHAR table for further support.
2.  Charge the NSTX ACC (C. Gentile) as the Technical Independent Project Review team to review the table with presentations from NSTX job managers.
3.  Post the PHAR on the NSTX Upgrade website (CD-1).</t>
  </si>
  <si>
    <t>1.  Confirm Lehman Review date with Kin Chao.
2.  Draft charge letter for OFES to Lehman's office.</t>
  </si>
  <si>
    <t>1.  FPD will solicit members and prepare a charter similar to NCSX.  The membership and charter will be posted on the NSTX Upgrade website.
2.  Around August, the IPT will begin meetings.</t>
  </si>
  <si>
    <t>Use NCSX Acquisition Strategy as a template.</t>
  </si>
  <si>
    <t>Approve a Federal Project Director</t>
  </si>
  <si>
    <t>Due Date</t>
  </si>
  <si>
    <t>Owner</t>
  </si>
  <si>
    <t>Status/Remarks</t>
  </si>
  <si>
    <t>Integrated Project Team</t>
  </si>
  <si>
    <t>Done</t>
  </si>
  <si>
    <t>Identify Long Lead Procurements</t>
  </si>
  <si>
    <t>Strykowsky</t>
  </si>
  <si>
    <t>Dudek</t>
  </si>
  <si>
    <t>Simmons</t>
  </si>
  <si>
    <t>Gentile</t>
  </si>
  <si>
    <t>NSTX Upgrade Website</t>
  </si>
  <si>
    <t xml:space="preserve">     Post materials for Lehman Review</t>
  </si>
  <si>
    <t xml:space="preserve">     I.D items (what, why &amp; how much)</t>
  </si>
  <si>
    <t>Prepare a slide</t>
  </si>
  <si>
    <t>Stevenson</t>
  </si>
  <si>
    <t xml:space="preserve">  </t>
  </si>
  <si>
    <t>Draft letter for OFES AD signature</t>
  </si>
  <si>
    <t>Not likely applicable.  NSTX is currently below category 3.  However, 'below cat 3' status after upgrades should be validated</t>
  </si>
  <si>
    <t>See row 19 below</t>
  </si>
  <si>
    <t>Not likely applicable.  NSTX is currently below category 3.  However, 'below cat 3' status after upgrades should be validated.  See row 19 below.</t>
  </si>
  <si>
    <t>1.  Prepare document similar to "ES&amp;H Aspects of NCSX".  
2.  Prepare slide for CDR review.
3.  Incorporate appropriate ISM terminology into:
     (a) Prelim PEP;  (b) IPT Charter;  (c) Conceptual Design Report;  (d) PHAR</t>
  </si>
  <si>
    <t>Perry
Gentile</t>
  </si>
  <si>
    <t>1.  DOE FPD will request via letter to PPPL Site Protection to review/update the Security Assessment Report (dtd 4/28/08) to see if Upgrade Project has any physical security impact. 
2.  Response memo from Site Protection to DOE-FPD  be provided outlining whether modification are required or not.</t>
  </si>
  <si>
    <t>Makiel
Samtmann</t>
  </si>
  <si>
    <t>Makiel
Malsbury</t>
  </si>
  <si>
    <t>Makiel
Levine</t>
  </si>
  <si>
    <t>Makiel
Perry
Levine</t>
  </si>
  <si>
    <t>Use NCSX's most recent draft PEP (for 2008 rebaseline) as a template</t>
  </si>
  <si>
    <t>Charge the NSTX ACC to review the PHAR table.  See row 18 below.</t>
  </si>
  <si>
    <t>Applicable.</t>
  </si>
  <si>
    <t>Conduct Design Review
     (a)  Drawings, analysis &amp; specs
     (b)  Tech Independent Project Review 
           (see row 9)</t>
  </si>
  <si>
    <t>Technical Independent Project Review for high risk, high hazard, and Category 1, 2 and 3 nuclear facilities</t>
  </si>
  <si>
    <t xml:space="preserve">Applicable.
     </t>
  </si>
  <si>
    <t>Preliminary Project Execution Plan
Includes:
     (a)  Risk Management Plan
     (b)  Risk Assessment</t>
  </si>
  <si>
    <t>1.  Charge Judy to provide 1 or 2 overview slides of PPPL's QA Program.
    (a)  Organizational structure
    (b)  Services provided (incl DCMA)
2.  Have Judy present info at the Lehman (CD-1) Review.</t>
  </si>
  <si>
    <t>Use NCSX Conceptual Design Report as an example.</t>
  </si>
  <si>
    <t>Perry
Strykowsky</t>
  </si>
  <si>
    <t>The CD-1 approval report/memo (prepared by FPD/OFES) for AE signature will identify long lead procurements and therefore be the approval mechanism.</t>
  </si>
  <si>
    <t>Conceptual Design Report</t>
  </si>
  <si>
    <t>Acquisition Strategy</t>
  </si>
  <si>
    <t>One-for-One Replacement Strategy (space banking)</t>
  </si>
  <si>
    <t>Establish Itegrated Project Team &amp; charter</t>
  </si>
  <si>
    <t>Prepare Project Data Sheet for PED funds for line item projects</t>
  </si>
  <si>
    <t>Not required.  MIE projects can use operating funds to support conceptual design (pre CD-1)</t>
  </si>
  <si>
    <t>Approve long lead materials</t>
  </si>
  <si>
    <t>Prepare NEPA and any other permits</t>
  </si>
  <si>
    <t>High Performance Sustainable Building (450.1 chg 2) documented in the CDR and Acquisition Strategy.</t>
  </si>
  <si>
    <t>Preliminary Security Vulnerability Assessment Report</t>
  </si>
  <si>
    <t>Preliminary Hazard Analysis Report for below Hazard Category 3</t>
  </si>
  <si>
    <t>Preliminary Safety Validation Report of the CSDR for Cat 1, 2 and 3 nuclear facilities</t>
  </si>
  <si>
    <t>Already designated via email from Dan Lehman (dated: 2/17/2009)</t>
  </si>
  <si>
    <t>FPD will establish IPT and charter 60 days prior to CDR</t>
  </si>
  <si>
    <t>Not applicable.  NSTX is not an IT project.</t>
  </si>
  <si>
    <t>DOE O 413.3A Requirement</t>
  </si>
  <si>
    <t>Applicability</t>
  </si>
  <si>
    <t>Dudek
von Halle
Makiel</t>
  </si>
  <si>
    <t>Makiel</t>
  </si>
  <si>
    <t>Perry</t>
  </si>
  <si>
    <t>Lead</t>
  </si>
  <si>
    <t>Strategy</t>
  </si>
  <si>
    <t>n/a</t>
  </si>
  <si>
    <t>As per Kin, this report is required for all projects regardless of hazard or risk.</t>
  </si>
  <si>
    <t>NSTX is not real property (i.e., building).  It is a major item of equipment upgrade.</t>
  </si>
  <si>
    <t>Yes.  NSTX is currently considered a 'high hazard' facility.</t>
  </si>
  <si>
    <t>Levine</t>
  </si>
  <si>
    <t>Not applicable.  NSTX is not real property nor is there any change in overall square footage within the NSTX Test Cell.  (Project is an major item of equipment (MIE)).</t>
  </si>
  <si>
    <t>No further action.</t>
  </si>
  <si>
    <t>Implement Integrated Safety Management into management and work process planning at all levels</t>
  </si>
  <si>
    <t>The CDR will identify long lead materials????</t>
  </si>
  <si>
    <t>Initial Cyber Security Plan for IT projects</t>
  </si>
  <si>
    <t>A NEPA CX was approved.  No other external permits identified.</t>
  </si>
  <si>
    <t>Conceptual Safety Design Report for category 1, 2 and 3 nuclear facilities</t>
  </si>
  <si>
    <t>Quality Assurance Program is acceptable and continues to apply</t>
  </si>
  <si>
    <t>Review Team</t>
  </si>
  <si>
    <t>Modify/adjuist/revise documentation from the PDR</t>
  </si>
  <si>
    <t>Preliminary Design AND CD-2 Readiness Review PU/PPPL</t>
  </si>
  <si>
    <t>CD-2 OFES Review (Lehman Review)</t>
  </si>
  <si>
    <t xml:space="preserve">         CSU Update and post</t>
  </si>
  <si>
    <t xml:space="preserve">     Determine Contingency methodologies</t>
  </si>
  <si>
    <t xml:space="preserve">         CSU internal reviews (completed)</t>
  </si>
  <si>
    <t xml:space="preserve">         NBI internal reviews (completed)</t>
  </si>
  <si>
    <t>Advisory Committee</t>
  </si>
  <si>
    <t xml:space="preserve">     Establish Approach </t>
  </si>
  <si>
    <t xml:space="preserve">     Initial Advisory committee review</t>
  </si>
  <si>
    <t>Technical Peer Reviews</t>
  </si>
  <si>
    <t>Williams/Prager</t>
  </si>
  <si>
    <t xml:space="preserve">     Create Advisory committee(s), charter  and members </t>
  </si>
  <si>
    <t xml:space="preserve">  NBI</t>
  </si>
  <si>
    <t xml:space="preserve">  CSU</t>
  </si>
  <si>
    <t xml:space="preserve">     CSU review</t>
  </si>
  <si>
    <t xml:space="preserve">Requirement </t>
  </si>
  <si>
    <t xml:space="preserve">     Duct/port/armor/beamline services/power/controls review</t>
  </si>
  <si>
    <t xml:space="preserve">     Decon review</t>
  </si>
  <si>
    <t xml:space="preserve">     Establish review team &amp; schedule</t>
  </si>
  <si>
    <t xml:space="preserve">         CSU - Submit WAF's</t>
  </si>
  <si>
    <t xml:space="preserve">         NBI  - Submit WAF's </t>
  </si>
  <si>
    <t>NSTX CD-2 Preparation</t>
  </si>
  <si>
    <t>PF 4/5 Support Basic Concept</t>
  </si>
  <si>
    <t>PF 4/5 Links to VV Capacity</t>
  </si>
  <si>
    <t>Outer TF Supports Basic Concept</t>
  </si>
  <si>
    <t>VV Kegs Validation</t>
  </si>
  <si>
    <t>TC Clamp Aluminum Block Reaction to Ground Capacity</t>
  </si>
  <si>
    <t>PF 4/5 Support Validation</t>
  </si>
  <si>
    <t>Outer TF Supports Evaluation</t>
  </si>
  <si>
    <t>Umbrella Reinforcement and Attachment Design</t>
  </si>
  <si>
    <t>Pedestal and Lids Design</t>
  </si>
  <si>
    <t>Umbrella Reinforcement Evaluation</t>
  </si>
  <si>
    <t>PF 2/3 Capacity</t>
  </si>
  <si>
    <t>Outer TF supports Validation</t>
  </si>
  <si>
    <t>Umbrella Reinforcement Validation</t>
  </si>
  <si>
    <t>Pedestal and lids validation</t>
  </si>
  <si>
    <t>Mangra</t>
  </si>
  <si>
    <t>Titus</t>
  </si>
  <si>
    <t>strykowsky</t>
  </si>
  <si>
    <t>x</t>
  </si>
  <si>
    <t>FEBRUARY</t>
  </si>
  <si>
    <t>MARCH</t>
  </si>
  <si>
    <t>APRIL</t>
  </si>
  <si>
    <t>MAY</t>
  </si>
  <si>
    <t>JUNE</t>
  </si>
  <si>
    <t>JULY</t>
  </si>
  <si>
    <t>NBI Decon peer review</t>
  </si>
  <si>
    <t>CSU Peer review</t>
  </si>
  <si>
    <t>CSU - Submit WAF's</t>
  </si>
  <si>
    <t>NBI SDDs</t>
  </si>
  <si>
    <t>NBI internal WAF reviews (completed)</t>
  </si>
  <si>
    <t xml:space="preserve"> FMEA CSU</t>
  </si>
  <si>
    <t xml:space="preserve"> CSU updated GRD</t>
  </si>
  <si>
    <t xml:space="preserve"> FMEA NBI</t>
  </si>
  <si>
    <t xml:space="preserve">NBI- Submit WAF's </t>
  </si>
  <si>
    <t xml:space="preserve"> CSU SDDs</t>
  </si>
  <si>
    <t xml:space="preserve"> CSU internal reviews (completed)</t>
  </si>
  <si>
    <t xml:space="preserve"> PU/PPPL PDR Dry Run</t>
  </si>
  <si>
    <t xml:space="preserve"> PU/PPPL PDR</t>
  </si>
  <si>
    <t xml:space="preserve"> Lehman Review</t>
  </si>
  <si>
    <t>NBI peer review</t>
  </si>
  <si>
    <t xml:space="preserve"> Lehman dry runs</t>
  </si>
  <si>
    <t xml:space="preserve">     FMEA CSU Draft</t>
  </si>
  <si>
    <t xml:space="preserve">     FMEA CSU Final</t>
  </si>
  <si>
    <t>CD-1</t>
  </si>
  <si>
    <t xml:space="preserve">     Submit CD-1 Package to DOE/PSO</t>
  </si>
  <si>
    <t xml:space="preserve">     Schedule ESSAB</t>
  </si>
  <si>
    <t xml:space="preserve">     CD-1 Approval</t>
  </si>
  <si>
    <t>OFES</t>
  </si>
  <si>
    <t>?</t>
  </si>
  <si>
    <t>DONE</t>
  </si>
  <si>
    <t>n/a PU Advisory committee and independent design reviews</t>
  </si>
  <si>
    <t>PDR june and PU Advisory committee May</t>
  </si>
  <si>
    <t>Kalish and Chrzanowski still due</t>
  </si>
  <si>
    <t>Updated 2/9/10</t>
  </si>
  <si>
    <t xml:space="preserve">     CSU SRD's Draft (for selective systems)</t>
  </si>
  <si>
    <t xml:space="preserve">     NBI SDD Draft</t>
  </si>
  <si>
    <t>Draft issued for comment</t>
  </si>
  <si>
    <t>Members identified and contacted</t>
  </si>
  <si>
    <t>Date established</t>
  </si>
  <si>
    <t>Recommendations Log</t>
  </si>
  <si>
    <t>Establish DOE Funding Proifile Basis</t>
  </si>
  <si>
    <t>Update P3 Rates</t>
  </si>
  <si>
    <t>Obtain Rates from Budget Office</t>
  </si>
  <si>
    <t>Guzman</t>
  </si>
  <si>
    <t>Iseicz</t>
  </si>
  <si>
    <t>in progress (7xxx remaining)</t>
  </si>
  <si>
    <t>wo/5/24</t>
  </si>
  <si>
    <t>marked-up awaiting cost and schedule</t>
  </si>
  <si>
    <t>ready for postings</t>
  </si>
  <si>
    <t>use CD-1 profile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</si>
</sst>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m/d;@"/>
    <numFmt numFmtId="167" formatCode="ddd"/>
    <numFmt numFmtId="168" formatCode="mmm\-yyyy"/>
  </numFmts>
  <fonts count="56">
    <font>
      <sz val="10"/>
      <name val="Arial"/>
      <family val="0"/>
    </font>
    <font>
      <b/>
      <sz val="10"/>
      <name val="Verdana"/>
      <family val="0"/>
    </font>
    <font>
      <i/>
      <sz val="10"/>
      <name val="Verdana"/>
      <family val="0"/>
    </font>
    <font>
      <b/>
      <i/>
      <sz val="10"/>
      <name val="Verdana"/>
      <family val="0"/>
    </font>
    <font>
      <sz val="12"/>
      <name val="Arial"/>
      <family val="2"/>
    </font>
    <font>
      <sz val="8"/>
      <name val="Arial"/>
      <family val="2"/>
    </font>
    <font>
      <b/>
      <sz val="14"/>
      <name val="Arial"/>
      <family val="2"/>
    </font>
    <font>
      <sz val="9"/>
      <name val="Arial"/>
      <family val="2"/>
    </font>
    <font>
      <b/>
      <sz val="12"/>
      <name val="Arial"/>
      <family val="2"/>
    </font>
    <font>
      <b/>
      <sz val="10"/>
      <name val="Arial"/>
      <family val="2"/>
    </font>
    <font>
      <i/>
      <sz val="10"/>
      <name val="Arial"/>
      <family val="2"/>
    </font>
    <font>
      <b/>
      <u val="single"/>
      <sz val="12"/>
      <name val="Arial"/>
      <family val="2"/>
    </font>
    <font>
      <b/>
      <sz val="10"/>
      <color indexed="8"/>
      <name val="Arial"/>
      <family val="2"/>
    </font>
    <font>
      <b/>
      <i/>
      <sz val="10"/>
      <name val="Arial"/>
      <family val="2"/>
    </font>
    <font>
      <b/>
      <sz val="14"/>
      <color indexed="10"/>
      <name val="Arial"/>
      <family val="2"/>
    </font>
    <font>
      <u val="single"/>
      <sz val="10"/>
      <color indexed="12"/>
      <name val="Arial"/>
      <family val="2"/>
    </font>
    <font>
      <u val="single"/>
      <sz val="10"/>
      <color indexed="61"/>
      <name val="Arial"/>
      <family val="2"/>
    </font>
    <font>
      <sz val="10"/>
      <color indexed="8"/>
      <name val="Arial"/>
      <family val="2"/>
    </font>
    <font>
      <b/>
      <u val="single"/>
      <sz val="14"/>
      <name val="Arial"/>
      <family val="2"/>
    </font>
    <font>
      <b/>
      <sz val="8"/>
      <name val="Arial"/>
      <family val="2"/>
    </font>
    <font>
      <sz val="10"/>
      <color indexed="9"/>
      <name val="Arial"/>
      <family val="2"/>
    </font>
    <font>
      <sz val="8"/>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2"/>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99"/>
        <bgColor indexed="64"/>
      </patternFill>
    </fill>
    <fill>
      <patternFill patternType="solid">
        <fgColor theme="0" tint="-0.349979996681213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hair"/>
      <bottom style="hair"/>
    </border>
    <border>
      <left>
        <color indexed="63"/>
      </left>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hair"/>
    </border>
    <border>
      <left>
        <color indexed="63"/>
      </left>
      <right>
        <color indexed="63"/>
      </right>
      <top style="thin"/>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style="thin"/>
      <top style="hair"/>
      <bottom style="hair"/>
    </border>
    <border>
      <left style="thin"/>
      <right style="medium"/>
      <top>
        <color indexed="63"/>
      </top>
      <bottom style="hair"/>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color indexed="63"/>
      </bottom>
    </border>
    <border>
      <left style="medium"/>
      <right style="thin"/>
      <top style="thin"/>
      <bottom style="thin"/>
    </border>
    <border>
      <left>
        <color indexed="63"/>
      </left>
      <right style="medium"/>
      <top style="thin"/>
      <bottom style="thin"/>
    </border>
    <border>
      <left style="medium"/>
      <right style="thin"/>
      <top style="thin"/>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color indexed="63"/>
      </right>
      <top style="thin"/>
      <bottom style="hair"/>
    </border>
    <border>
      <left style="thin"/>
      <right style="medium"/>
      <top style="thin"/>
      <bottom style="thin"/>
    </border>
    <border>
      <left style="medium"/>
      <right>
        <color indexed="63"/>
      </right>
      <top>
        <color indexed="63"/>
      </top>
      <bottom style="hair"/>
    </border>
    <border>
      <left style="medium"/>
      <right>
        <color indexed="63"/>
      </right>
      <top>
        <color indexed="63"/>
      </top>
      <bottom style="thin"/>
    </border>
    <border>
      <left>
        <color indexed="63"/>
      </left>
      <right style="medium"/>
      <top style="thin"/>
      <bottom style="hair"/>
    </border>
    <border>
      <left style="medium"/>
      <right style="thin"/>
      <top>
        <color indexed="63"/>
      </top>
      <bottom style="hair"/>
    </border>
    <border>
      <left style="thin"/>
      <right style="medium"/>
      <top style="thin"/>
      <bottom style="hair"/>
    </border>
    <border>
      <left style="medium"/>
      <right>
        <color indexed="63"/>
      </right>
      <top style="hair"/>
      <bottom style="hair"/>
    </border>
    <border>
      <left style="medium"/>
      <right>
        <color indexed="63"/>
      </right>
      <top style="hair"/>
      <bottom>
        <color indexed="63"/>
      </bottom>
    </border>
    <border>
      <left style="thin"/>
      <right style="medium"/>
      <top>
        <color indexed="63"/>
      </top>
      <bottom>
        <color indexed="63"/>
      </bottom>
    </border>
    <border>
      <left>
        <color indexed="63"/>
      </left>
      <right style="medium"/>
      <top style="hair"/>
      <bottom style="thin"/>
    </border>
    <border>
      <left style="medium"/>
      <right>
        <color indexed="63"/>
      </right>
      <top style="hair"/>
      <bottom style="medium"/>
    </border>
    <border>
      <left style="thin"/>
      <right style="thin"/>
      <top style="hair"/>
      <bottom style="medium"/>
    </border>
    <border>
      <left>
        <color indexed="63"/>
      </left>
      <right style="medium"/>
      <top style="hair"/>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thin"/>
      <right style="thin"/>
      <top>
        <color indexed="63"/>
      </top>
      <bottom>
        <color indexed="63"/>
      </bottom>
    </border>
    <border>
      <left style="medium"/>
      <right style="thin"/>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0">
    <xf numFmtId="0" fontId="0" fillId="0" borderId="0" xfId="0" applyAlignment="1">
      <alignment/>
    </xf>
    <xf numFmtId="0" fontId="4" fillId="0" borderId="0" xfId="0" applyFont="1" applyAlignment="1">
      <alignment vertical="center" wrapText="1"/>
    </xf>
    <xf numFmtId="0" fontId="4" fillId="0" borderId="0" xfId="0"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6" fillId="33" borderId="10" xfId="0" applyFont="1" applyFill="1" applyBorder="1" applyAlignment="1">
      <alignment horizontal="center" vertical="center" wrapText="1"/>
    </xf>
    <xf numFmtId="0" fontId="7" fillId="34" borderId="10" xfId="0" applyFont="1" applyFill="1" applyBorder="1" applyAlignment="1">
      <alignment vertical="center" wrapText="1"/>
    </xf>
    <xf numFmtId="0" fontId="7" fillId="34" borderId="10" xfId="0" applyFont="1" applyFill="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0" fillId="0" borderId="0" xfId="0" applyAlignment="1">
      <alignment vertical="top"/>
    </xf>
    <xf numFmtId="164" fontId="0" fillId="0" borderId="11" xfId="0" applyNumberFormat="1" applyFill="1" applyBorder="1" applyAlignment="1">
      <alignment horizontal="center" vertical="top"/>
    </xf>
    <xf numFmtId="0" fontId="0" fillId="0" borderId="0" xfId="0" applyFill="1" applyBorder="1" applyAlignment="1">
      <alignment horizontal="center" vertical="top"/>
    </xf>
    <xf numFmtId="164" fontId="0" fillId="0" borderId="12" xfId="0" applyNumberFormat="1" applyFill="1" applyBorder="1" applyAlignment="1">
      <alignment horizontal="center" vertical="top"/>
    </xf>
    <xf numFmtId="0" fontId="0" fillId="0" borderId="12" xfId="0" applyFill="1" applyBorder="1" applyAlignment="1">
      <alignment horizontal="center" vertical="top"/>
    </xf>
    <xf numFmtId="0" fontId="0" fillId="0" borderId="10" xfId="0" applyFill="1" applyBorder="1" applyAlignment="1">
      <alignment horizontal="center" vertical="top"/>
    </xf>
    <xf numFmtId="164" fontId="0" fillId="0" borderId="13" xfId="0" applyNumberFormat="1" applyFill="1" applyBorder="1" applyAlignment="1">
      <alignment horizontal="center" vertical="top"/>
    </xf>
    <xf numFmtId="0" fontId="0" fillId="0" borderId="14" xfId="0" applyFill="1" applyBorder="1" applyAlignment="1">
      <alignment horizontal="center" vertical="top"/>
    </xf>
    <xf numFmtId="0" fontId="0" fillId="0" borderId="15" xfId="0" applyFont="1" applyFill="1" applyBorder="1" applyAlignment="1">
      <alignment horizontal="center" vertical="top"/>
    </xf>
    <xf numFmtId="0" fontId="0" fillId="0" borderId="16" xfId="0" applyFill="1" applyBorder="1" applyAlignment="1">
      <alignment horizontal="center" vertical="top"/>
    </xf>
    <xf numFmtId="164" fontId="0" fillId="0" borderId="16" xfId="0" applyNumberFormat="1" applyFill="1" applyBorder="1" applyAlignment="1">
      <alignment horizontal="center" vertical="top"/>
    </xf>
    <xf numFmtId="164" fontId="0" fillId="0" borderId="17" xfId="0" applyNumberFormat="1" applyFill="1" applyBorder="1" applyAlignment="1">
      <alignment horizontal="center" vertical="top"/>
    </xf>
    <xf numFmtId="0" fontId="0" fillId="0" borderId="17" xfId="0" applyFill="1" applyBorder="1" applyAlignment="1">
      <alignment horizontal="center" vertical="top"/>
    </xf>
    <xf numFmtId="0" fontId="0" fillId="0" borderId="17" xfId="0" applyFont="1" applyFill="1" applyBorder="1" applyAlignment="1">
      <alignment horizontal="center" vertical="top"/>
    </xf>
    <xf numFmtId="164" fontId="14" fillId="0" borderId="17" xfId="0" applyNumberFormat="1" applyFont="1" applyFill="1" applyBorder="1" applyAlignment="1">
      <alignment horizontal="center" vertical="top"/>
    </xf>
    <xf numFmtId="0" fontId="0" fillId="0" borderId="18" xfId="0" applyFont="1" applyFill="1" applyBorder="1" applyAlignment="1">
      <alignment horizontal="center" vertical="top"/>
    </xf>
    <xf numFmtId="164" fontId="0" fillId="0" borderId="17" xfId="0" applyNumberFormat="1" applyFont="1" applyFill="1" applyBorder="1" applyAlignment="1">
      <alignment horizontal="center" vertical="top"/>
    </xf>
    <xf numFmtId="164" fontId="0" fillId="0" borderId="19" xfId="0" applyNumberFormat="1" applyFill="1" applyBorder="1" applyAlignment="1">
      <alignment horizontal="center" vertical="top"/>
    </xf>
    <xf numFmtId="0" fontId="0" fillId="0" borderId="19" xfId="0" applyFont="1" applyFill="1" applyBorder="1" applyAlignment="1">
      <alignment horizontal="center" vertical="top"/>
    </xf>
    <xf numFmtId="164" fontId="0" fillId="0" borderId="16" xfId="0" applyNumberFormat="1" applyFont="1" applyFill="1" applyBorder="1" applyAlignment="1">
      <alignment horizontal="center" vertical="top"/>
    </xf>
    <xf numFmtId="164" fontId="0" fillId="0" borderId="20" xfId="0" applyNumberFormat="1" applyFill="1" applyBorder="1" applyAlignment="1">
      <alignment horizontal="center" vertical="top"/>
    </xf>
    <xf numFmtId="0" fontId="0" fillId="0" borderId="21" xfId="0" applyFill="1" applyBorder="1" applyAlignment="1">
      <alignment horizontal="center" vertical="top"/>
    </xf>
    <xf numFmtId="0" fontId="0" fillId="0" borderId="13" xfId="0" applyFill="1" applyBorder="1" applyAlignment="1">
      <alignment horizontal="center" vertical="top"/>
    </xf>
    <xf numFmtId="0" fontId="0" fillId="0" borderId="19" xfId="0" applyFill="1" applyBorder="1" applyAlignment="1">
      <alignment horizontal="center" vertical="top"/>
    </xf>
    <xf numFmtId="164" fontId="0" fillId="0" borderId="10" xfId="0" applyNumberFormat="1" applyFill="1" applyBorder="1" applyAlignment="1">
      <alignment horizontal="center" vertical="top"/>
    </xf>
    <xf numFmtId="164" fontId="0" fillId="0" borderId="15" xfId="0" applyNumberFormat="1" applyFill="1" applyBorder="1" applyAlignment="1">
      <alignment horizontal="center" vertical="top"/>
    </xf>
    <xf numFmtId="0" fontId="0" fillId="0" borderId="15" xfId="0" applyFill="1" applyBorder="1" applyAlignment="1">
      <alignment horizontal="center" vertical="top"/>
    </xf>
    <xf numFmtId="0" fontId="0" fillId="0" borderId="16" xfId="0" applyFont="1" applyFill="1" applyBorder="1" applyAlignment="1">
      <alignment horizontal="center" vertical="top"/>
    </xf>
    <xf numFmtId="0" fontId="0" fillId="0" borderId="22" xfId="0" applyFill="1" applyBorder="1" applyAlignment="1">
      <alignment horizontal="center" vertical="top"/>
    </xf>
    <xf numFmtId="0" fontId="0" fillId="0" borderId="0" xfId="0" applyFill="1" applyAlignment="1">
      <alignment horizontal="center" vertical="top"/>
    </xf>
    <xf numFmtId="164" fontId="17" fillId="0" borderId="17" xfId="0" applyNumberFormat="1" applyFont="1" applyFill="1" applyBorder="1" applyAlignment="1">
      <alignment horizontal="center" vertical="top"/>
    </xf>
    <xf numFmtId="0" fontId="0" fillId="0" borderId="0" xfId="0" applyFill="1" applyAlignment="1">
      <alignment/>
    </xf>
    <xf numFmtId="0" fontId="0" fillId="35" borderId="0" xfId="0" applyFill="1" applyAlignment="1">
      <alignment/>
    </xf>
    <xf numFmtId="164" fontId="0" fillId="35" borderId="0" xfId="0" applyNumberFormat="1" applyFill="1" applyBorder="1" applyAlignment="1">
      <alignment horizontal="center" vertical="top"/>
    </xf>
    <xf numFmtId="0" fontId="0" fillId="35" borderId="0" xfId="0" applyFill="1" applyBorder="1" applyAlignment="1">
      <alignment horizontal="center" vertical="top"/>
    </xf>
    <xf numFmtId="14" fontId="0" fillId="35" borderId="23" xfId="0" applyNumberFormat="1" applyFill="1" applyBorder="1" applyAlignment="1">
      <alignment horizontal="center" vertical="top"/>
    </xf>
    <xf numFmtId="0" fontId="0" fillId="35" borderId="23" xfId="0" applyFill="1" applyBorder="1" applyAlignment="1">
      <alignment horizontal="center" vertical="top"/>
    </xf>
    <xf numFmtId="14" fontId="0" fillId="35" borderId="21" xfId="0" applyNumberFormat="1" applyFont="1" applyFill="1" applyBorder="1" applyAlignment="1">
      <alignment horizontal="center" vertical="top"/>
    </xf>
    <xf numFmtId="0" fontId="0" fillId="35" borderId="21" xfId="0" applyFont="1" applyFill="1" applyBorder="1" applyAlignment="1">
      <alignment horizontal="center" vertical="top"/>
    </xf>
    <xf numFmtId="164" fontId="0" fillId="35" borderId="23" xfId="0" applyNumberFormat="1" applyFill="1" applyBorder="1" applyAlignment="1">
      <alignment horizontal="center" vertical="top"/>
    </xf>
    <xf numFmtId="164" fontId="0" fillId="35" borderId="21" xfId="0" applyNumberFormat="1" applyFill="1" applyBorder="1" applyAlignment="1">
      <alignment horizontal="center" vertical="top"/>
    </xf>
    <xf numFmtId="0" fontId="0" fillId="35" borderId="21" xfId="0" applyFill="1" applyBorder="1" applyAlignment="1">
      <alignment horizontal="center" vertical="top"/>
    </xf>
    <xf numFmtId="0" fontId="0" fillId="0" borderId="0" xfId="0" applyFill="1" applyBorder="1" applyAlignment="1">
      <alignment/>
    </xf>
    <xf numFmtId="0" fontId="8" fillId="33" borderId="24" xfId="0" applyFont="1" applyFill="1" applyBorder="1" applyAlignment="1">
      <alignment horizontal="center" vertical="center"/>
    </xf>
    <xf numFmtId="0" fontId="18" fillId="33" borderId="25" xfId="0" applyFont="1" applyFill="1" applyBorder="1" applyAlignment="1">
      <alignment horizontal="centerContinuous" vertical="top"/>
    </xf>
    <xf numFmtId="0" fontId="11" fillId="33" borderId="26" xfId="0" applyFont="1" applyFill="1" applyBorder="1" applyAlignment="1">
      <alignment horizontal="centerContinuous" vertical="top"/>
    </xf>
    <xf numFmtId="0" fontId="11" fillId="33" borderId="27" xfId="0" applyFont="1" applyFill="1" applyBorder="1" applyAlignment="1">
      <alignment horizontal="centerContinuous" vertical="top"/>
    </xf>
    <xf numFmtId="0" fontId="9" fillId="0" borderId="28" xfId="0" applyFont="1" applyBorder="1" applyAlignment="1">
      <alignment vertical="top"/>
    </xf>
    <xf numFmtId="0" fontId="0" fillId="33" borderId="29" xfId="0" applyFill="1"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33" borderId="32" xfId="0" applyFill="1" applyBorder="1" applyAlignment="1">
      <alignment vertical="top"/>
    </xf>
    <xf numFmtId="0" fontId="0" fillId="0" borderId="32" xfId="0" applyBorder="1" applyAlignment="1">
      <alignment vertical="top"/>
    </xf>
    <xf numFmtId="0" fontId="0" fillId="35" borderId="33" xfId="0" applyFill="1" applyBorder="1" applyAlignment="1">
      <alignment vertical="top"/>
    </xf>
    <xf numFmtId="0" fontId="0" fillId="35" borderId="34" xfId="0" applyFill="1" applyBorder="1" applyAlignment="1">
      <alignment vertical="top"/>
    </xf>
    <xf numFmtId="0" fontId="0" fillId="36" borderId="29" xfId="0" applyFill="1" applyBorder="1" applyAlignment="1">
      <alignment vertical="top"/>
    </xf>
    <xf numFmtId="0" fontId="9" fillId="0" borderId="35" xfId="0" applyFont="1" applyBorder="1" applyAlignment="1">
      <alignment vertical="top"/>
    </xf>
    <xf numFmtId="0" fontId="0" fillId="36" borderId="36" xfId="0" applyFill="1" applyBorder="1" applyAlignment="1">
      <alignment vertical="top"/>
    </xf>
    <xf numFmtId="0" fontId="0" fillId="0" borderId="34" xfId="0" applyFill="1" applyBorder="1" applyAlignment="1">
      <alignment vertical="top"/>
    </xf>
    <xf numFmtId="0" fontId="0" fillId="0" borderId="34" xfId="0" applyBorder="1" applyAlignment="1">
      <alignment vertical="top"/>
    </xf>
    <xf numFmtId="0" fontId="9" fillId="0" borderId="37" xfId="0" applyFont="1" applyBorder="1" applyAlignment="1">
      <alignment vertical="top"/>
    </xf>
    <xf numFmtId="0" fontId="0" fillId="33" borderId="38" xfId="0" applyFill="1" applyBorder="1" applyAlignment="1">
      <alignment vertical="top"/>
    </xf>
    <xf numFmtId="0" fontId="0" fillId="0" borderId="38" xfId="0" applyBorder="1" applyAlignment="1">
      <alignment vertical="top"/>
    </xf>
    <xf numFmtId="0" fontId="0" fillId="0" borderId="39" xfId="0" applyFont="1" applyBorder="1" applyAlignment="1">
      <alignment vertical="top"/>
    </xf>
    <xf numFmtId="0" fontId="0" fillId="0" borderId="30" xfId="0" applyFont="1" applyBorder="1" applyAlignment="1">
      <alignment vertical="top"/>
    </xf>
    <xf numFmtId="0" fontId="0" fillId="0" borderId="40" xfId="0" applyBorder="1" applyAlignment="1">
      <alignment vertical="top"/>
    </xf>
    <xf numFmtId="0" fontId="9" fillId="0" borderId="41" xfId="0" applyFont="1" applyBorder="1" applyAlignment="1">
      <alignment vertical="top"/>
    </xf>
    <xf numFmtId="0" fontId="0" fillId="0" borderId="30" xfId="0" applyFont="1" applyBorder="1" applyAlignment="1">
      <alignment vertical="center"/>
    </xf>
    <xf numFmtId="0" fontId="0" fillId="0" borderId="38" xfId="0" applyBorder="1" applyAlignment="1">
      <alignment vertical="center"/>
    </xf>
    <xf numFmtId="0" fontId="0" fillId="0" borderId="28" xfId="0" applyFont="1" applyBorder="1" applyAlignment="1">
      <alignment vertical="center"/>
    </xf>
    <xf numFmtId="0" fontId="0" fillId="0" borderId="32" xfId="0" applyBorder="1" applyAlignment="1">
      <alignment vertical="center"/>
    </xf>
    <xf numFmtId="0" fontId="0" fillId="35" borderId="36" xfId="0" applyFill="1" applyBorder="1" applyAlignment="1">
      <alignment vertical="top"/>
    </xf>
    <xf numFmtId="0" fontId="0" fillId="0" borderId="42" xfId="0" applyFont="1" applyBorder="1" applyAlignment="1">
      <alignment vertical="top" wrapText="1"/>
    </xf>
    <xf numFmtId="0" fontId="9" fillId="35" borderId="33" xfId="0" applyFont="1" applyFill="1" applyBorder="1" applyAlignment="1">
      <alignment vertical="top"/>
    </xf>
    <xf numFmtId="0" fontId="0" fillId="35" borderId="34" xfId="0" applyFill="1" applyBorder="1" applyAlignment="1">
      <alignment vertical="top" wrapText="1"/>
    </xf>
    <xf numFmtId="0" fontId="9" fillId="0" borderId="43" xfId="0" applyFont="1" applyBorder="1" applyAlignment="1">
      <alignment vertical="top"/>
    </xf>
    <xf numFmtId="0" fontId="0" fillId="0" borderId="28" xfId="0" applyFont="1" applyBorder="1" applyAlignment="1">
      <alignment vertical="top"/>
    </xf>
    <xf numFmtId="0" fontId="0" fillId="35" borderId="44" xfId="0" applyFill="1" applyBorder="1" applyAlignment="1">
      <alignment vertical="top"/>
    </xf>
    <xf numFmtId="0" fontId="12" fillId="0" borderId="37" xfId="0" applyFont="1" applyBorder="1" applyAlignment="1">
      <alignment vertical="top"/>
    </xf>
    <xf numFmtId="0" fontId="0" fillId="0" borderId="45" xfId="0" applyBorder="1" applyAlignment="1">
      <alignment vertical="top"/>
    </xf>
    <xf numFmtId="0" fontId="0" fillId="0" borderId="46" xfId="0" applyFont="1" applyFill="1" applyBorder="1" applyAlignment="1">
      <alignment vertical="top"/>
    </xf>
    <xf numFmtId="0" fontId="0" fillId="0" borderId="47" xfId="0" applyBorder="1" applyAlignment="1">
      <alignment vertical="top"/>
    </xf>
    <xf numFmtId="0" fontId="0" fillId="0" borderId="48" xfId="0" applyFont="1" applyBorder="1" applyAlignment="1">
      <alignment vertical="top"/>
    </xf>
    <xf numFmtId="0" fontId="0" fillId="0" borderId="49" xfId="0" applyFont="1" applyBorder="1" applyAlignment="1">
      <alignment vertical="top"/>
    </xf>
    <xf numFmtId="0" fontId="0" fillId="0" borderId="50" xfId="0" applyBorder="1" applyAlignment="1">
      <alignment vertical="top"/>
    </xf>
    <xf numFmtId="0" fontId="0" fillId="0" borderId="43" xfId="0" applyFont="1" applyFill="1" applyBorder="1" applyAlignment="1">
      <alignment vertical="top"/>
    </xf>
    <xf numFmtId="0" fontId="0" fillId="0" borderId="28" xfId="0" applyFont="1" applyFill="1" applyBorder="1" applyAlignment="1">
      <alignment vertical="top"/>
    </xf>
    <xf numFmtId="0" fontId="0" fillId="0" borderId="43" xfId="0" applyFont="1" applyBorder="1" applyAlignment="1">
      <alignment vertical="top"/>
    </xf>
    <xf numFmtId="0" fontId="0" fillId="0" borderId="51" xfId="0" applyBorder="1" applyAlignment="1">
      <alignment vertical="top"/>
    </xf>
    <xf numFmtId="0" fontId="0" fillId="0" borderId="52" xfId="0" applyFont="1" applyBorder="1" applyAlignment="1">
      <alignment vertical="top"/>
    </xf>
    <xf numFmtId="164" fontId="14" fillId="0" borderId="53" xfId="0" applyNumberFormat="1"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Border="1" applyAlignment="1">
      <alignment vertical="top"/>
    </xf>
    <xf numFmtId="164" fontId="0" fillId="0" borderId="0" xfId="0" applyNumberFormat="1" applyAlignment="1">
      <alignment/>
    </xf>
    <xf numFmtId="0" fontId="5" fillId="0" borderId="0" xfId="0" applyFont="1" applyAlignment="1">
      <alignment/>
    </xf>
    <xf numFmtId="166" fontId="5" fillId="0" borderId="25" xfId="0" applyNumberFormat="1"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26" xfId="0" applyFont="1" applyBorder="1" applyAlignment="1">
      <alignment/>
    </xf>
    <xf numFmtId="166" fontId="5" fillId="0" borderId="25" xfId="0" applyNumberFormat="1" applyFont="1" applyBorder="1" applyAlignment="1">
      <alignment horizontal="centerContinuous"/>
    </xf>
    <xf numFmtId="0" fontId="5" fillId="0" borderId="26" xfId="0" applyFont="1" applyBorder="1" applyAlignment="1">
      <alignment horizontal="centerContinuous"/>
    </xf>
    <xf numFmtId="0" fontId="5" fillId="0" borderId="28" xfId="0" applyFont="1" applyBorder="1" applyAlignment="1">
      <alignment/>
    </xf>
    <xf numFmtId="0" fontId="5" fillId="0" borderId="0" xfId="0" applyFont="1" applyBorder="1" applyAlignment="1">
      <alignment/>
    </xf>
    <xf numFmtId="0" fontId="5" fillId="0" borderId="32" xfId="0" applyFont="1" applyBorder="1" applyAlignment="1">
      <alignment/>
    </xf>
    <xf numFmtId="0" fontId="5" fillId="0" borderId="55" xfId="0" applyFont="1" applyBorder="1" applyAlignment="1">
      <alignment/>
    </xf>
    <xf numFmtId="0" fontId="9" fillId="34" borderId="0" xfId="0" applyFont="1" applyFill="1" applyAlignment="1">
      <alignment/>
    </xf>
    <xf numFmtId="164" fontId="9" fillId="34" borderId="0" xfId="0" applyNumberFormat="1" applyFont="1" applyFill="1" applyAlignment="1">
      <alignment/>
    </xf>
    <xf numFmtId="0" fontId="19" fillId="34" borderId="0" xfId="0" applyFont="1" applyFill="1" applyAlignment="1">
      <alignment/>
    </xf>
    <xf numFmtId="0" fontId="19" fillId="34" borderId="28" xfId="0" applyFont="1" applyFill="1" applyBorder="1" applyAlignment="1">
      <alignment/>
    </xf>
    <xf numFmtId="0" fontId="19" fillId="34" borderId="0" xfId="0" applyFont="1" applyFill="1" applyBorder="1" applyAlignment="1">
      <alignment/>
    </xf>
    <xf numFmtId="0" fontId="19" fillId="34" borderId="32" xfId="0" applyFont="1" applyFill="1" applyBorder="1" applyAlignment="1">
      <alignment/>
    </xf>
    <xf numFmtId="0" fontId="8" fillId="0" borderId="0" xfId="0" applyFont="1" applyAlignment="1">
      <alignment/>
    </xf>
    <xf numFmtId="164" fontId="8" fillId="0" borderId="0" xfId="0" applyNumberFormat="1" applyFont="1" applyAlignment="1">
      <alignment/>
    </xf>
    <xf numFmtId="0" fontId="8" fillId="0" borderId="56" xfId="0" applyFont="1" applyBorder="1" applyAlignment="1">
      <alignment horizontal="centerContinuous"/>
    </xf>
    <xf numFmtId="0" fontId="8" fillId="0" borderId="57" xfId="0" applyFont="1" applyBorder="1" applyAlignment="1">
      <alignment horizontal="centerContinuous"/>
    </xf>
    <xf numFmtId="0" fontId="8" fillId="0" borderId="58"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xf>
    <xf numFmtId="0" fontId="8" fillId="0" borderId="27" xfId="0" applyFont="1" applyBorder="1" applyAlignment="1">
      <alignment horizontal="centerContinuous"/>
    </xf>
    <xf numFmtId="0" fontId="20" fillId="0" borderId="0" xfId="0" applyFont="1" applyFill="1" applyAlignment="1">
      <alignment/>
    </xf>
    <xf numFmtId="164" fontId="20" fillId="0" borderId="0" xfId="0" applyNumberFormat="1" applyFont="1" applyFill="1" applyAlignment="1">
      <alignment/>
    </xf>
    <xf numFmtId="167" fontId="21" fillId="0" borderId="28" xfId="0" applyNumberFormat="1" applyFont="1" applyFill="1" applyBorder="1" applyAlignment="1">
      <alignment/>
    </xf>
    <xf numFmtId="167" fontId="21" fillId="0" borderId="0" xfId="0" applyNumberFormat="1" applyFont="1" applyFill="1" applyBorder="1" applyAlignment="1">
      <alignment/>
    </xf>
    <xf numFmtId="167" fontId="21" fillId="0" borderId="32" xfId="0" applyNumberFormat="1" applyFont="1" applyFill="1" applyBorder="1" applyAlignment="1">
      <alignment/>
    </xf>
    <xf numFmtId="167" fontId="21" fillId="0" borderId="59" xfId="0" applyNumberFormat="1" applyFont="1" applyFill="1" applyBorder="1" applyAlignment="1">
      <alignment/>
    </xf>
    <xf numFmtId="167" fontId="21" fillId="0" borderId="0" xfId="0" applyNumberFormat="1" applyFont="1" applyFill="1" applyAlignment="1">
      <alignment/>
    </xf>
    <xf numFmtId="166" fontId="21" fillId="0" borderId="60" xfId="0" applyNumberFormat="1" applyFont="1" applyFill="1" applyBorder="1" applyAlignment="1">
      <alignment/>
    </xf>
    <xf numFmtId="166" fontId="21" fillId="0" borderId="61" xfId="0" applyNumberFormat="1" applyFont="1" applyFill="1" applyBorder="1" applyAlignment="1">
      <alignment/>
    </xf>
    <xf numFmtId="166" fontId="21" fillId="0" borderId="62" xfId="0" applyNumberFormat="1" applyFont="1" applyFill="1" applyBorder="1" applyAlignment="1">
      <alignment/>
    </xf>
    <xf numFmtId="166" fontId="21" fillId="0" borderId="63" xfId="0" applyNumberFormat="1" applyFont="1" applyFill="1" applyBorder="1" applyAlignment="1">
      <alignment/>
    </xf>
    <xf numFmtId="166" fontId="21" fillId="0" borderId="0" xfId="0" applyNumberFormat="1" applyFont="1" applyFill="1" applyAlignment="1">
      <alignment/>
    </xf>
    <xf numFmtId="0" fontId="0" fillId="0" borderId="0" xfId="0" applyAlignment="1">
      <alignment wrapText="1"/>
    </xf>
    <xf numFmtId="0" fontId="8" fillId="0" borderId="0" xfId="0" applyFont="1" applyAlignment="1">
      <alignment wrapText="1"/>
    </xf>
    <xf numFmtId="0" fontId="20" fillId="0" borderId="0" xfId="0" applyFont="1" applyFill="1" applyAlignment="1">
      <alignment wrapText="1"/>
    </xf>
    <xf numFmtId="0" fontId="9" fillId="34" borderId="0" xfId="0" applyFont="1" applyFill="1" applyAlignment="1">
      <alignment wrapText="1"/>
    </xf>
    <xf numFmtId="0" fontId="0" fillId="0" borderId="33" xfId="0" applyFont="1" applyFill="1" applyBorder="1" applyAlignment="1">
      <alignment vertical="top"/>
    </xf>
    <xf numFmtId="164" fontId="0" fillId="0" borderId="64" xfId="0" applyNumberFormat="1" applyFill="1" applyBorder="1" applyAlignment="1">
      <alignment horizontal="center" vertical="top"/>
    </xf>
    <xf numFmtId="0" fontId="0" fillId="0" borderId="23" xfId="0" applyFill="1" applyBorder="1" applyAlignment="1">
      <alignment horizontal="center" vertical="top"/>
    </xf>
    <xf numFmtId="0" fontId="0" fillId="0" borderId="33" xfId="0" applyFont="1" applyFill="1" applyBorder="1" applyAlignment="1">
      <alignment vertical="top"/>
    </xf>
    <xf numFmtId="0" fontId="0" fillId="0" borderId="12" xfId="0" applyFont="1" applyFill="1" applyBorder="1" applyAlignment="1">
      <alignment horizontal="center" vertical="top"/>
    </xf>
    <xf numFmtId="164" fontId="0" fillId="0" borderId="64" xfId="0" applyNumberFormat="1" applyFont="1" applyFill="1" applyBorder="1" applyAlignment="1">
      <alignment horizontal="center" vertical="top"/>
    </xf>
    <xf numFmtId="0" fontId="0" fillId="0" borderId="23" xfId="0" applyFont="1" applyFill="1" applyBorder="1" applyAlignment="1">
      <alignment horizontal="center" vertical="top"/>
    </xf>
    <xf numFmtId="164" fontId="0" fillId="0" borderId="16" xfId="0" applyNumberFormat="1" applyFont="1" applyFill="1" applyBorder="1" applyAlignment="1">
      <alignment horizontal="center" vertical="top"/>
    </xf>
    <xf numFmtId="0" fontId="0" fillId="37" borderId="0" xfId="0" applyFill="1" applyAlignment="1">
      <alignment/>
    </xf>
    <xf numFmtId="0" fontId="0" fillId="0" borderId="36" xfId="0" applyFont="1" applyBorder="1" applyAlignment="1">
      <alignment vertical="top"/>
    </xf>
    <xf numFmtId="0" fontId="0" fillId="37" borderId="10" xfId="0" applyFill="1" applyBorder="1" applyAlignment="1">
      <alignment horizontal="center" vertical="top"/>
    </xf>
    <xf numFmtId="0" fontId="9" fillId="37" borderId="35" xfId="0" applyFont="1" applyFill="1" applyBorder="1" applyAlignment="1">
      <alignment vertical="top"/>
    </xf>
    <xf numFmtId="164" fontId="0" fillId="37" borderId="10" xfId="0" applyNumberFormat="1" applyFill="1" applyBorder="1" applyAlignment="1">
      <alignment horizontal="center" vertical="top"/>
    </xf>
    <xf numFmtId="0" fontId="0" fillId="37" borderId="42" xfId="0" applyFont="1" applyFill="1" applyBorder="1" applyAlignment="1">
      <alignment vertical="top"/>
    </xf>
    <xf numFmtId="0" fontId="0" fillId="0" borderId="30" xfId="0" applyFont="1" applyFill="1" applyBorder="1" applyAlignment="1">
      <alignment vertical="top"/>
    </xf>
    <xf numFmtId="0" fontId="0" fillId="0" borderId="38" xfId="0" applyFill="1" applyBorder="1" applyAlignment="1">
      <alignment vertical="top"/>
    </xf>
    <xf numFmtId="164" fontId="0" fillId="38" borderId="17" xfId="0" applyNumberFormat="1" applyFill="1" applyBorder="1" applyAlignment="1">
      <alignment horizontal="center" vertical="top"/>
    </xf>
    <xf numFmtId="0" fontId="0" fillId="38" borderId="0" xfId="0" applyFill="1" applyAlignment="1">
      <alignment/>
    </xf>
    <xf numFmtId="0" fontId="9" fillId="38" borderId="44" xfId="0" applyFont="1" applyFill="1" applyBorder="1" applyAlignment="1">
      <alignment vertical="top"/>
    </xf>
    <xf numFmtId="164" fontId="0" fillId="38" borderId="15" xfId="0" applyNumberFormat="1" applyFill="1" applyBorder="1" applyAlignment="1">
      <alignment horizontal="center" vertical="top"/>
    </xf>
    <xf numFmtId="0" fontId="0" fillId="38" borderId="10" xfId="0" applyFont="1" applyFill="1" applyBorder="1" applyAlignment="1">
      <alignment horizontal="center" vertical="top"/>
    </xf>
    <xf numFmtId="0" fontId="0" fillId="38" borderId="32" xfId="0" applyFont="1" applyFill="1" applyBorder="1" applyAlignment="1">
      <alignment vertical="top"/>
    </xf>
    <xf numFmtId="0" fontId="0" fillId="38" borderId="30" xfId="0" applyFont="1" applyFill="1" applyBorder="1" applyAlignment="1">
      <alignment vertical="top"/>
    </xf>
    <xf numFmtId="0" fontId="0" fillId="38" borderId="17" xfId="0" applyFont="1" applyFill="1" applyBorder="1" applyAlignment="1">
      <alignment horizontal="center" vertical="top"/>
    </xf>
    <xf numFmtId="0" fontId="0" fillId="0" borderId="39" xfId="0" applyFont="1" applyBorder="1" applyAlignment="1">
      <alignment vertical="top"/>
    </xf>
    <xf numFmtId="0" fontId="0" fillId="0" borderId="29" xfId="0" applyFill="1" applyBorder="1" applyAlignment="1">
      <alignment vertical="top"/>
    </xf>
    <xf numFmtId="164" fontId="0" fillId="0" borderId="17" xfId="0" applyNumberFormat="1" applyFont="1" applyFill="1" applyBorder="1" applyAlignment="1">
      <alignment horizontal="center" vertical="top"/>
    </xf>
    <xf numFmtId="0" fontId="0" fillId="0" borderId="17" xfId="0" applyFont="1" applyFill="1" applyBorder="1" applyAlignment="1">
      <alignment horizontal="center" vertical="top"/>
    </xf>
    <xf numFmtId="0" fontId="9" fillId="39" borderId="44" xfId="0" applyFont="1" applyFill="1" applyBorder="1" applyAlignment="1">
      <alignment vertical="top"/>
    </xf>
    <xf numFmtId="164" fontId="0" fillId="39" borderId="13" xfId="0" applyNumberFormat="1" applyFill="1" applyBorder="1" applyAlignment="1">
      <alignment horizontal="center" vertical="top"/>
    </xf>
    <xf numFmtId="0" fontId="0" fillId="39" borderId="14" xfId="0" applyFill="1" applyBorder="1" applyAlignment="1">
      <alignment horizontal="center" vertical="top"/>
    </xf>
    <xf numFmtId="0" fontId="0" fillId="39" borderId="29" xfId="0" applyFill="1" applyBorder="1" applyAlignment="1">
      <alignment vertical="top"/>
    </xf>
    <xf numFmtId="0" fontId="0" fillId="39" borderId="0" xfId="0" applyFill="1" applyAlignment="1">
      <alignment/>
    </xf>
    <xf numFmtId="164" fontId="0" fillId="39" borderId="11" xfId="0" applyNumberFormat="1" applyFill="1" applyBorder="1" applyAlignment="1">
      <alignment horizontal="center" vertical="top"/>
    </xf>
    <xf numFmtId="0" fontId="0" fillId="39" borderId="0" xfId="0" applyFill="1" applyBorder="1" applyAlignment="1">
      <alignment horizontal="center" vertical="top"/>
    </xf>
    <xf numFmtId="0" fontId="0" fillId="39" borderId="32" xfId="0" applyFill="1" applyBorder="1" applyAlignment="1">
      <alignment vertical="top"/>
    </xf>
    <xf numFmtId="0" fontId="0" fillId="39" borderId="44" xfId="0" applyFont="1" applyFill="1" applyBorder="1" applyAlignment="1">
      <alignment vertical="top"/>
    </xf>
    <xf numFmtId="164" fontId="0" fillId="39" borderId="11" xfId="0" applyNumberFormat="1" applyFont="1" applyFill="1" applyBorder="1" applyAlignment="1">
      <alignment horizontal="center" vertical="top"/>
    </xf>
    <xf numFmtId="0" fontId="0" fillId="39" borderId="15" xfId="0" applyFont="1" applyFill="1" applyBorder="1" applyAlignment="1">
      <alignment horizontal="center" vertical="top"/>
    </xf>
    <xf numFmtId="164" fontId="10" fillId="39" borderId="50" xfId="0" applyNumberFormat="1" applyFont="1" applyFill="1" applyBorder="1" applyAlignment="1" quotePrefix="1">
      <alignment horizontal="center" vertical="top"/>
    </xf>
    <xf numFmtId="164" fontId="10" fillId="39" borderId="31" xfId="0" applyNumberFormat="1" applyFont="1" applyFill="1" applyBorder="1" applyAlignment="1" quotePrefix="1">
      <alignment horizontal="center" vertical="top"/>
    </xf>
    <xf numFmtId="164" fontId="0" fillId="39" borderId="65" xfId="0" applyNumberFormat="1" applyFill="1" applyBorder="1" applyAlignment="1">
      <alignment horizontal="center" vertical="top"/>
    </xf>
    <xf numFmtId="0" fontId="0" fillId="39" borderId="65" xfId="0" applyFont="1" applyFill="1" applyBorder="1" applyAlignment="1">
      <alignment horizontal="center" vertical="top"/>
    </xf>
    <xf numFmtId="164" fontId="0" fillId="39" borderId="65" xfId="0" applyNumberFormat="1" applyFont="1" applyFill="1" applyBorder="1" applyAlignment="1">
      <alignment horizontal="center" vertical="top"/>
    </xf>
    <xf numFmtId="0" fontId="0" fillId="39" borderId="16" xfId="0" applyFill="1" applyBorder="1" applyAlignment="1">
      <alignment horizontal="center" vertical="top"/>
    </xf>
    <xf numFmtId="0" fontId="0" fillId="39" borderId="44" xfId="0" applyFont="1" applyFill="1" applyBorder="1" applyAlignment="1">
      <alignment vertical="top"/>
    </xf>
    <xf numFmtId="0" fontId="0" fillId="39" borderId="28" xfId="0" applyFont="1" applyFill="1" applyBorder="1" applyAlignment="1">
      <alignment vertical="top"/>
    </xf>
    <xf numFmtId="164" fontId="0" fillId="39" borderId="12" xfId="0" applyNumberFormat="1" applyFill="1" applyBorder="1" applyAlignment="1">
      <alignment horizontal="center" vertical="top"/>
    </xf>
    <xf numFmtId="0" fontId="0" fillId="39" borderId="10" xfId="0" applyFill="1" applyBorder="1" applyAlignment="1">
      <alignment horizontal="center" vertical="top"/>
    </xf>
    <xf numFmtId="164" fontId="0" fillId="39" borderId="12" xfId="0" applyNumberFormat="1" applyFont="1" applyFill="1" applyBorder="1" applyAlignment="1">
      <alignment horizontal="center" vertical="top"/>
    </xf>
    <xf numFmtId="0" fontId="0" fillId="39" borderId="28" xfId="0" applyFill="1" applyBorder="1" applyAlignment="1">
      <alignment vertical="top"/>
    </xf>
    <xf numFmtId="0" fontId="0" fillId="39" borderId="32" xfId="0" applyFill="1" applyBorder="1" applyAlignment="1">
      <alignment vertical="top" wrapText="1"/>
    </xf>
    <xf numFmtId="0" fontId="0" fillId="39" borderId="33" xfId="0" applyFont="1" applyFill="1" applyBorder="1" applyAlignment="1">
      <alignment vertical="top"/>
    </xf>
    <xf numFmtId="164" fontId="0" fillId="39" borderId="10" xfId="0" applyNumberFormat="1" applyFill="1" applyBorder="1" applyAlignment="1">
      <alignment horizontal="center" vertical="top"/>
    </xf>
    <xf numFmtId="0" fontId="0" fillId="39" borderId="10" xfId="0" applyFont="1" applyFill="1" applyBorder="1" applyAlignment="1">
      <alignment horizontal="center" vertical="top"/>
    </xf>
    <xf numFmtId="0" fontId="0" fillId="39" borderId="34" xfId="0" applyFill="1" applyBorder="1" applyAlignment="1">
      <alignment vertical="top"/>
    </xf>
    <xf numFmtId="0" fontId="0" fillId="39" borderId="39" xfId="0" applyFont="1" applyFill="1" applyBorder="1" applyAlignment="1">
      <alignment vertical="top"/>
    </xf>
    <xf numFmtId="0" fontId="0" fillId="39" borderId="17" xfId="0" applyFill="1" applyBorder="1" applyAlignment="1">
      <alignment horizontal="center" vertical="top"/>
    </xf>
    <xf numFmtId="0" fontId="0" fillId="39" borderId="38" xfId="0" applyFill="1" applyBorder="1" applyAlignment="1">
      <alignment vertical="top"/>
    </xf>
    <xf numFmtId="0" fontId="0" fillId="39" borderId="46" xfId="0" applyFont="1" applyFill="1" applyBorder="1" applyAlignment="1">
      <alignment vertical="top"/>
    </xf>
    <xf numFmtId="0" fontId="0" fillId="39" borderId="30" xfId="0" applyFont="1" applyFill="1" applyBorder="1" applyAlignment="1">
      <alignment vertical="top"/>
    </xf>
    <xf numFmtId="164" fontId="0" fillId="39" borderId="17" xfId="0" applyNumberFormat="1" applyFont="1" applyFill="1" applyBorder="1" applyAlignment="1">
      <alignment horizontal="center" vertical="top"/>
    </xf>
    <xf numFmtId="0" fontId="0" fillId="39" borderId="12" xfId="0" applyFill="1" applyBorder="1" applyAlignment="1">
      <alignment horizontal="center" vertical="top"/>
    </xf>
    <xf numFmtId="0" fontId="0" fillId="39" borderId="47" xfId="0" applyFont="1" applyFill="1" applyBorder="1" applyAlignment="1">
      <alignment vertical="top"/>
    </xf>
    <xf numFmtId="0" fontId="8" fillId="0" borderId="46" xfId="0" applyFont="1" applyBorder="1" applyAlignment="1">
      <alignment vertical="top"/>
    </xf>
    <xf numFmtId="164" fontId="8" fillId="0" borderId="17" xfId="0" applyNumberFormat="1" applyFont="1" applyFill="1" applyBorder="1" applyAlignment="1">
      <alignment horizontal="center" vertical="top"/>
    </xf>
    <xf numFmtId="0" fontId="8" fillId="0" borderId="17" xfId="0" applyFont="1" applyFill="1" applyBorder="1" applyAlignment="1">
      <alignment horizontal="center" vertical="top"/>
    </xf>
    <xf numFmtId="0" fontId="8" fillId="0" borderId="47" xfId="0" applyFont="1" applyBorder="1" applyAlignment="1">
      <alignment vertical="top"/>
    </xf>
    <xf numFmtId="0" fontId="0" fillId="39" borderId="66" xfId="0" applyFont="1" applyFill="1" applyBorder="1" applyAlignment="1">
      <alignment vertical="top"/>
    </xf>
    <xf numFmtId="0" fontId="0" fillId="39" borderId="17" xfId="0" applyFont="1" applyFill="1" applyBorder="1" applyAlignment="1">
      <alignment horizontal="center" vertical="top"/>
    </xf>
    <xf numFmtId="0" fontId="0" fillId="39" borderId="38" xfId="0" applyFont="1" applyFill="1" applyBorder="1" applyAlignment="1">
      <alignment vertical="top"/>
    </xf>
    <xf numFmtId="0" fontId="0" fillId="0" borderId="31" xfId="0" applyFont="1" applyBorder="1" applyAlignment="1">
      <alignment vertical="center"/>
    </xf>
    <xf numFmtId="0" fontId="0" fillId="0" borderId="45" xfId="0" applyFont="1" applyBorder="1" applyAlignment="1">
      <alignment vertical="top"/>
    </xf>
    <xf numFmtId="0" fontId="0" fillId="38" borderId="38"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12"/>
        </patternFill>
      </fill>
    </dxf>
    <dxf>
      <fill>
        <patternFill>
          <bgColor indexed="10"/>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1"/>
  <sheetViews>
    <sheetView zoomScale="145" zoomScaleNormal="145" zoomScalePageLayoutView="0" workbookViewId="0" topLeftCell="A25">
      <selection activeCell="B21" sqref="B21"/>
    </sheetView>
  </sheetViews>
  <sheetFormatPr defaultColWidth="8.8515625" defaultRowHeight="60" customHeight="1"/>
  <cols>
    <col min="1" max="1" width="32.140625" style="1" customWidth="1"/>
    <col min="2" max="2" width="45.28125" style="1" customWidth="1"/>
    <col min="3" max="3" width="9.00390625" style="2" customWidth="1"/>
    <col min="4" max="4" width="68.8515625" style="1" customWidth="1"/>
    <col min="5" max="16384" width="8.8515625" style="1" customWidth="1"/>
  </cols>
  <sheetData>
    <row r="1" spans="1:4" ht="39" customHeight="1">
      <c r="A1" s="5" t="s">
        <v>111</v>
      </c>
      <c r="B1" s="5" t="s">
        <v>112</v>
      </c>
      <c r="C1" s="5" t="s">
        <v>116</v>
      </c>
      <c r="D1" s="5" t="s">
        <v>117</v>
      </c>
    </row>
    <row r="2" spans="1:4" s="3" customFormat="1" ht="60" customHeight="1">
      <c r="A2" s="6" t="s">
        <v>96</v>
      </c>
      <c r="B2" s="6" t="s">
        <v>87</v>
      </c>
      <c r="C2" s="7" t="s">
        <v>94</v>
      </c>
      <c r="D2" s="6" t="s">
        <v>93</v>
      </c>
    </row>
    <row r="3" spans="1:4" s="3" customFormat="1" ht="60" customHeight="1">
      <c r="A3" s="6" t="s">
        <v>97</v>
      </c>
      <c r="B3" s="6" t="s">
        <v>87</v>
      </c>
      <c r="C3" s="7" t="s">
        <v>115</v>
      </c>
      <c r="D3" s="6" t="s">
        <v>56</v>
      </c>
    </row>
    <row r="4" spans="1:4" s="3" customFormat="1" ht="60" customHeight="1">
      <c r="A4" s="8" t="s">
        <v>98</v>
      </c>
      <c r="B4" s="8" t="s">
        <v>123</v>
      </c>
      <c r="C4" s="9" t="s">
        <v>118</v>
      </c>
      <c r="D4" s="8" t="s">
        <v>124</v>
      </c>
    </row>
    <row r="5" spans="1:4" s="3" customFormat="1" ht="60" customHeight="1">
      <c r="A5" s="6" t="s">
        <v>91</v>
      </c>
      <c r="B5" s="6" t="s">
        <v>90</v>
      </c>
      <c r="C5" s="7" t="s">
        <v>115</v>
      </c>
      <c r="D5" s="6" t="s">
        <v>85</v>
      </c>
    </row>
    <row r="6" spans="1:4" s="3" customFormat="1" ht="60" customHeight="1">
      <c r="A6" s="8" t="s">
        <v>57</v>
      </c>
      <c r="B6" s="8" t="s">
        <v>108</v>
      </c>
      <c r="C6" s="9" t="s">
        <v>118</v>
      </c>
      <c r="D6" s="8" t="s">
        <v>124</v>
      </c>
    </row>
    <row r="7" spans="1:4" s="3" customFormat="1" ht="60" customHeight="1">
      <c r="A7" s="6" t="s">
        <v>99</v>
      </c>
      <c r="B7" s="6" t="s">
        <v>109</v>
      </c>
      <c r="C7" s="7" t="s">
        <v>114</v>
      </c>
      <c r="D7" s="6" t="s">
        <v>55</v>
      </c>
    </row>
    <row r="8" spans="1:4" s="3" customFormat="1" ht="60" customHeight="1">
      <c r="A8" s="6" t="s">
        <v>88</v>
      </c>
      <c r="B8" s="6" t="s">
        <v>87</v>
      </c>
      <c r="C8" s="7" t="s">
        <v>114</v>
      </c>
      <c r="D8" s="6" t="s">
        <v>54</v>
      </c>
    </row>
    <row r="9" spans="1:4" s="3" customFormat="1" ht="60" customHeight="1">
      <c r="A9" s="6" t="s">
        <v>89</v>
      </c>
      <c r="B9" s="6" t="s">
        <v>121</v>
      </c>
      <c r="C9" s="7" t="s">
        <v>84</v>
      </c>
      <c r="D9" s="6" t="s">
        <v>86</v>
      </c>
    </row>
    <row r="10" spans="1:4" s="3" customFormat="1" ht="60" customHeight="1">
      <c r="A10" s="8" t="s">
        <v>100</v>
      </c>
      <c r="B10" s="8" t="s">
        <v>101</v>
      </c>
      <c r="C10" s="9" t="s">
        <v>118</v>
      </c>
      <c r="D10" s="10" t="s">
        <v>124</v>
      </c>
    </row>
    <row r="11" spans="1:4" s="3" customFormat="1" ht="60" customHeight="1">
      <c r="A11" s="6" t="s">
        <v>102</v>
      </c>
      <c r="B11" s="6" t="s">
        <v>126</v>
      </c>
      <c r="C11" s="7" t="s">
        <v>113</v>
      </c>
      <c r="D11" s="6" t="s">
        <v>95</v>
      </c>
    </row>
    <row r="12" spans="1:4" s="3" customFormat="1" ht="60" customHeight="1">
      <c r="A12" s="6" t="s">
        <v>125</v>
      </c>
      <c r="B12" s="6" t="s">
        <v>87</v>
      </c>
      <c r="C12" s="7" t="s">
        <v>122</v>
      </c>
      <c r="D12" s="6" t="s">
        <v>78</v>
      </c>
    </row>
    <row r="13" spans="1:4" s="3" customFormat="1" ht="60" customHeight="1">
      <c r="A13" s="8" t="s">
        <v>103</v>
      </c>
      <c r="B13" s="8" t="s">
        <v>128</v>
      </c>
      <c r="C13" s="9" t="s">
        <v>118</v>
      </c>
      <c r="D13" s="8" t="s">
        <v>124</v>
      </c>
    </row>
    <row r="14" spans="1:4" s="3" customFormat="1" ht="60" customHeight="1">
      <c r="A14" s="8" t="s">
        <v>104</v>
      </c>
      <c r="B14" s="8" t="s">
        <v>120</v>
      </c>
      <c r="C14" s="9" t="s">
        <v>118</v>
      </c>
      <c r="D14" s="8" t="s">
        <v>124</v>
      </c>
    </row>
    <row r="15" spans="1:4" s="3" customFormat="1" ht="60" customHeight="1">
      <c r="A15" s="6" t="s">
        <v>105</v>
      </c>
      <c r="B15" s="6" t="s">
        <v>119</v>
      </c>
      <c r="C15" s="7" t="s">
        <v>81</v>
      </c>
      <c r="D15" s="6" t="s">
        <v>80</v>
      </c>
    </row>
    <row r="16" spans="1:4" s="3" customFormat="1" ht="60" customHeight="1">
      <c r="A16" s="8" t="s">
        <v>127</v>
      </c>
      <c r="B16" s="8" t="s">
        <v>110</v>
      </c>
      <c r="C16" s="9" t="s">
        <v>118</v>
      </c>
      <c r="D16" s="8" t="s">
        <v>124</v>
      </c>
    </row>
    <row r="17" spans="1:4" s="3" customFormat="1" ht="60" customHeight="1">
      <c r="A17" s="6" t="s">
        <v>129</v>
      </c>
      <c r="B17" s="6" t="s">
        <v>77</v>
      </c>
      <c r="C17" s="7" t="s">
        <v>122</v>
      </c>
      <c r="D17" s="6" t="s">
        <v>76</v>
      </c>
    </row>
    <row r="18" spans="1:4" s="3" customFormat="1" ht="60" customHeight="1">
      <c r="A18" s="6" t="s">
        <v>106</v>
      </c>
      <c r="B18" s="6" t="s">
        <v>87</v>
      </c>
      <c r="C18" s="7" t="s">
        <v>79</v>
      </c>
      <c r="D18" s="6" t="s">
        <v>53</v>
      </c>
    </row>
    <row r="19" spans="1:4" s="3" customFormat="1" ht="73.5" customHeight="1">
      <c r="A19" s="6" t="s">
        <v>107</v>
      </c>
      <c r="B19" s="6" t="s">
        <v>75</v>
      </c>
      <c r="C19" s="7" t="s">
        <v>83</v>
      </c>
      <c r="D19" s="6" t="s">
        <v>52</v>
      </c>
    </row>
    <row r="20" spans="1:4" s="3" customFormat="1" ht="60" customHeight="1">
      <c r="A20" s="6" t="s">
        <v>130</v>
      </c>
      <c r="B20" s="6" t="s">
        <v>87</v>
      </c>
      <c r="C20" s="7" t="s">
        <v>82</v>
      </c>
      <c r="D20" s="6" t="s">
        <v>92</v>
      </c>
    </row>
    <row r="21" s="3" customFormat="1" ht="60" customHeight="1">
      <c r="C21" s="4"/>
    </row>
    <row r="22" s="3" customFormat="1" ht="60" customHeight="1">
      <c r="C22" s="4"/>
    </row>
    <row r="23" s="3" customFormat="1" ht="60" customHeight="1">
      <c r="C23" s="4"/>
    </row>
    <row r="24" s="3" customFormat="1" ht="60" customHeight="1">
      <c r="C24" s="4"/>
    </row>
    <row r="25" s="3" customFormat="1" ht="60" customHeight="1">
      <c r="C25" s="4"/>
    </row>
    <row r="26" s="3" customFormat="1" ht="60" customHeight="1">
      <c r="C26" s="4"/>
    </row>
    <row r="27" s="3" customFormat="1" ht="60" customHeight="1">
      <c r="C27" s="4"/>
    </row>
    <row r="28" s="3" customFormat="1" ht="60" customHeight="1">
      <c r="C28" s="4"/>
    </row>
    <row r="29" s="3" customFormat="1" ht="60" customHeight="1">
      <c r="C29" s="4"/>
    </row>
    <row r="30" s="3" customFormat="1" ht="60" customHeight="1">
      <c r="C30" s="4"/>
    </row>
    <row r="31" s="3" customFormat="1" ht="60" customHeight="1">
      <c r="C31" s="4"/>
    </row>
  </sheetData>
  <sheetProtection/>
  <printOptions/>
  <pageMargins left="0.75" right="0.75" top="1" bottom="1" header="0.5" footer="0.5"/>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pageSetUpPr fitToPage="1"/>
  </sheetPr>
  <dimension ref="A1:AT98"/>
  <sheetViews>
    <sheetView tabSelected="1" zoomScalePageLayoutView="0" workbookViewId="0" topLeftCell="A13">
      <selection activeCell="D43" sqref="D43"/>
    </sheetView>
  </sheetViews>
  <sheetFormatPr defaultColWidth="8.8515625" defaultRowHeight="12.75"/>
  <cols>
    <col min="1" max="1" width="66.00390625" style="11" customWidth="1"/>
    <col min="2" max="2" width="12.421875" style="40" customWidth="1"/>
    <col min="3" max="3" width="14.57421875" style="40" customWidth="1"/>
    <col min="4" max="4" width="39.421875" style="11" customWidth="1"/>
    <col min="5" max="46" width="8.8515625" style="42" customWidth="1"/>
  </cols>
  <sheetData>
    <row r="1" spans="1:4" ht="18.75" thickBot="1">
      <c r="A1" s="55" t="s">
        <v>154</v>
      </c>
      <c r="B1" s="56"/>
      <c r="C1" s="56"/>
      <c r="D1" s="57"/>
    </row>
    <row r="2" spans="1:4" ht="16.5" thickBot="1">
      <c r="A2" s="54" t="s">
        <v>148</v>
      </c>
      <c r="B2" s="54" t="s">
        <v>58</v>
      </c>
      <c r="C2" s="54" t="s">
        <v>59</v>
      </c>
      <c r="D2" s="54" t="s">
        <v>60</v>
      </c>
    </row>
    <row r="3" spans="1:4" ht="12.75">
      <c r="A3" s="58" t="s">
        <v>61</v>
      </c>
      <c r="B3" s="12"/>
      <c r="C3" s="13"/>
      <c r="D3" s="59"/>
    </row>
    <row r="4" spans="1:4" ht="12.75">
      <c r="A4" s="60" t="s">
        <v>21</v>
      </c>
      <c r="B4" s="14"/>
      <c r="C4" s="15" t="s">
        <v>114</v>
      </c>
      <c r="D4" s="61"/>
    </row>
    <row r="5" spans="1:4" ht="12.75">
      <c r="A5" s="58" t="s">
        <v>197</v>
      </c>
      <c r="B5" s="14"/>
      <c r="C5" s="16"/>
      <c r="D5" s="62"/>
    </row>
    <row r="6" spans="1:29" s="178" customFormat="1" ht="12.75">
      <c r="A6" s="192" t="s">
        <v>198</v>
      </c>
      <c r="B6" s="193" t="s">
        <v>62</v>
      </c>
      <c r="C6" s="194" t="s">
        <v>64</v>
      </c>
      <c r="D6" s="181"/>
      <c r="E6" s="42"/>
      <c r="F6" s="42"/>
      <c r="G6" s="42"/>
      <c r="H6" s="42"/>
      <c r="I6" s="42"/>
      <c r="J6" s="42"/>
      <c r="K6" s="42"/>
      <c r="L6" s="42"/>
      <c r="M6" s="42"/>
      <c r="N6" s="42"/>
      <c r="O6" s="42"/>
      <c r="P6" s="42"/>
      <c r="Q6" s="42"/>
      <c r="R6" s="42"/>
      <c r="S6" s="42"/>
      <c r="T6" s="42"/>
      <c r="U6" s="42"/>
      <c r="V6" s="42"/>
      <c r="W6" s="42"/>
      <c r="X6" s="42"/>
      <c r="Y6" s="42"/>
      <c r="Z6" s="42"/>
      <c r="AA6" s="42"/>
      <c r="AB6" s="42"/>
      <c r="AC6" s="42"/>
    </row>
    <row r="7" spans="1:29" s="178" customFormat="1" ht="12.75">
      <c r="A7" s="192" t="s">
        <v>199</v>
      </c>
      <c r="B7" s="193" t="s">
        <v>62</v>
      </c>
      <c r="C7" s="194" t="s">
        <v>201</v>
      </c>
      <c r="D7" s="181"/>
      <c r="E7" s="42"/>
      <c r="F7" s="42"/>
      <c r="G7" s="42"/>
      <c r="H7" s="42"/>
      <c r="I7" s="42"/>
      <c r="J7" s="42"/>
      <c r="K7" s="42"/>
      <c r="L7" s="42"/>
      <c r="M7" s="42"/>
      <c r="N7" s="42"/>
      <c r="O7" s="42"/>
      <c r="P7" s="42"/>
      <c r="Q7" s="42"/>
      <c r="R7" s="42"/>
      <c r="S7" s="42"/>
      <c r="T7" s="42"/>
      <c r="U7" s="42"/>
      <c r="V7" s="42"/>
      <c r="W7" s="42"/>
      <c r="X7" s="42"/>
      <c r="Y7" s="42"/>
      <c r="Z7" s="42"/>
      <c r="AA7" s="42"/>
      <c r="AB7" s="42"/>
      <c r="AC7" s="42"/>
    </row>
    <row r="8" spans="1:29" s="178" customFormat="1" ht="12.75">
      <c r="A8" s="192" t="s">
        <v>200</v>
      </c>
      <c r="B8" s="195" t="s">
        <v>203</v>
      </c>
      <c r="C8" s="194" t="s">
        <v>201</v>
      </c>
      <c r="D8" s="181"/>
      <c r="E8" s="42"/>
      <c r="F8" s="42"/>
      <c r="G8" s="42"/>
      <c r="H8" s="42"/>
      <c r="I8" s="42"/>
      <c r="J8" s="42"/>
      <c r="K8" s="42"/>
      <c r="L8" s="42"/>
      <c r="M8" s="42"/>
      <c r="N8" s="42"/>
      <c r="O8" s="42"/>
      <c r="P8" s="42"/>
      <c r="Q8" s="42"/>
      <c r="R8" s="42"/>
      <c r="S8" s="42"/>
      <c r="T8" s="42"/>
      <c r="U8" s="42"/>
      <c r="V8" s="42"/>
      <c r="W8" s="42"/>
      <c r="X8" s="42"/>
      <c r="Y8" s="42"/>
      <c r="Z8" s="42"/>
      <c r="AA8" s="42"/>
      <c r="AB8" s="42"/>
      <c r="AC8" s="42"/>
    </row>
    <row r="9" spans="1:4" ht="12.75">
      <c r="A9" s="58" t="s">
        <v>139</v>
      </c>
      <c r="B9" s="14"/>
      <c r="C9" s="16"/>
      <c r="D9" s="62"/>
    </row>
    <row r="10" spans="1:29" s="178" customFormat="1" ht="12.75">
      <c r="A10" s="196" t="s">
        <v>140</v>
      </c>
      <c r="B10" s="193" t="s">
        <v>62</v>
      </c>
      <c r="C10" s="194" t="s">
        <v>143</v>
      </c>
      <c r="D10" s="181"/>
      <c r="E10" s="42"/>
      <c r="F10" s="42"/>
      <c r="G10" s="42"/>
      <c r="H10" s="42"/>
      <c r="I10" s="42"/>
      <c r="J10" s="42"/>
      <c r="K10" s="42"/>
      <c r="L10" s="42"/>
      <c r="M10" s="42"/>
      <c r="N10" s="42"/>
      <c r="O10" s="42"/>
      <c r="P10" s="42"/>
      <c r="Q10" s="42"/>
      <c r="R10" s="42"/>
      <c r="S10" s="42"/>
      <c r="T10" s="42"/>
      <c r="U10" s="42"/>
      <c r="V10" s="42"/>
      <c r="W10" s="42"/>
      <c r="X10" s="42"/>
      <c r="Y10" s="42"/>
      <c r="Z10" s="42"/>
      <c r="AA10" s="42"/>
      <c r="AB10" s="42"/>
      <c r="AC10" s="42"/>
    </row>
    <row r="11" spans="1:29" s="178" customFormat="1" ht="25.5">
      <c r="A11" s="196" t="s">
        <v>144</v>
      </c>
      <c r="B11" s="193" t="s">
        <v>118</v>
      </c>
      <c r="C11" s="194" t="s">
        <v>143</v>
      </c>
      <c r="D11" s="197" t="s">
        <v>204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42"/>
    </row>
    <row r="12" spans="1:29" s="178" customFormat="1" ht="12.75">
      <c r="A12" s="196" t="s">
        <v>141</v>
      </c>
      <c r="B12" s="193" t="s">
        <v>118</v>
      </c>
      <c r="C12" s="194" t="s">
        <v>143</v>
      </c>
      <c r="D12" s="181" t="s">
        <v>205</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row>
    <row r="13" spans="1:46" s="43" customFormat="1" ht="6" customHeight="1">
      <c r="A13" s="64"/>
      <c r="B13" s="50"/>
      <c r="C13" s="47"/>
      <c r="D13" s="65"/>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row>
    <row r="14" spans="1:29" s="178" customFormat="1" ht="12.75">
      <c r="A14" s="174" t="s">
        <v>142</v>
      </c>
      <c r="B14" s="175"/>
      <c r="C14" s="176"/>
      <c r="D14" s="177"/>
      <c r="E14" s="42"/>
      <c r="F14" s="42"/>
      <c r="G14" s="42"/>
      <c r="H14" s="42"/>
      <c r="I14" s="42"/>
      <c r="J14" s="42"/>
      <c r="K14" s="42"/>
      <c r="L14" s="42"/>
      <c r="M14" s="42"/>
      <c r="N14" s="42"/>
      <c r="O14" s="42"/>
      <c r="P14" s="42"/>
      <c r="Q14" s="42"/>
      <c r="R14" s="42"/>
      <c r="S14" s="42"/>
      <c r="T14" s="42"/>
      <c r="U14" s="42"/>
      <c r="V14" s="42"/>
      <c r="W14" s="42"/>
      <c r="X14" s="42"/>
      <c r="Y14" s="42"/>
      <c r="Z14" s="42"/>
      <c r="AA14" s="42"/>
      <c r="AB14" s="42"/>
      <c r="AC14" s="42"/>
    </row>
    <row r="15" spans="1:29" s="178" customFormat="1" ht="12.75">
      <c r="A15" s="174" t="s">
        <v>145</v>
      </c>
      <c r="B15" s="179"/>
      <c r="C15" s="180"/>
      <c r="D15" s="181"/>
      <c r="E15" s="42"/>
      <c r="F15" s="42"/>
      <c r="G15" s="42"/>
      <c r="H15" s="42"/>
      <c r="I15" s="42"/>
      <c r="J15" s="42"/>
      <c r="K15" s="42"/>
      <c r="L15" s="42"/>
      <c r="M15" s="42"/>
      <c r="N15" s="42"/>
      <c r="O15" s="42"/>
      <c r="P15" s="42"/>
      <c r="Q15" s="42"/>
      <c r="R15" s="42"/>
      <c r="S15" s="42"/>
      <c r="T15" s="42"/>
      <c r="U15" s="42"/>
      <c r="V15" s="42"/>
      <c r="W15" s="42"/>
      <c r="X15" s="42"/>
      <c r="Y15" s="42"/>
      <c r="Z15" s="42"/>
      <c r="AA15" s="42"/>
      <c r="AB15" s="42"/>
      <c r="AC15" s="42"/>
    </row>
    <row r="16" spans="1:29" s="178" customFormat="1" ht="12.75">
      <c r="A16" s="182" t="s">
        <v>149</v>
      </c>
      <c r="B16" s="183" t="s">
        <v>203</v>
      </c>
      <c r="C16" s="184" t="s">
        <v>72</v>
      </c>
      <c r="D16" s="185"/>
      <c r="E16" s="42"/>
      <c r="F16" s="42"/>
      <c r="G16" s="42"/>
      <c r="H16" s="42"/>
      <c r="I16" s="42"/>
      <c r="J16" s="42"/>
      <c r="K16" s="42"/>
      <c r="L16" s="42"/>
      <c r="M16" s="42"/>
      <c r="N16" s="42"/>
      <c r="O16" s="42"/>
      <c r="P16" s="42"/>
      <c r="Q16" s="42"/>
      <c r="R16" s="42"/>
      <c r="S16" s="42"/>
      <c r="T16" s="42"/>
      <c r="U16" s="42"/>
      <c r="V16" s="42"/>
      <c r="W16" s="42"/>
      <c r="X16" s="42"/>
      <c r="Y16" s="42"/>
      <c r="Z16" s="42"/>
      <c r="AA16" s="42"/>
      <c r="AB16" s="42"/>
      <c r="AC16" s="42"/>
    </row>
    <row r="17" spans="1:29" s="178" customFormat="1" ht="12.75">
      <c r="A17" s="182" t="s">
        <v>150</v>
      </c>
      <c r="B17" s="183" t="s">
        <v>203</v>
      </c>
      <c r="C17" s="184" t="s">
        <v>72</v>
      </c>
      <c r="D17" s="186"/>
      <c r="E17" s="42"/>
      <c r="F17" s="42"/>
      <c r="G17" s="42"/>
      <c r="H17" s="42"/>
      <c r="I17" s="42"/>
      <c r="J17" s="42"/>
      <c r="K17" s="42"/>
      <c r="L17" s="42"/>
      <c r="M17" s="42"/>
      <c r="N17" s="42"/>
      <c r="O17" s="42"/>
      <c r="P17" s="42"/>
      <c r="Q17" s="42"/>
      <c r="R17" s="42"/>
      <c r="S17" s="42"/>
      <c r="T17" s="42"/>
      <c r="U17" s="42"/>
      <c r="V17" s="42"/>
      <c r="W17" s="42"/>
      <c r="X17" s="42"/>
      <c r="Y17" s="42"/>
      <c r="Z17" s="42"/>
      <c r="AA17" s="42"/>
      <c r="AB17" s="42"/>
      <c r="AC17" s="42"/>
    </row>
    <row r="18" spans="1:29" s="178" customFormat="1" ht="12.75">
      <c r="A18" s="174" t="s">
        <v>146</v>
      </c>
      <c r="B18" s="187"/>
      <c r="C18" s="188"/>
      <c r="D18" s="18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row>
    <row r="19" spans="1:29" s="178" customFormat="1" ht="12.75">
      <c r="A19" s="182" t="s">
        <v>151</v>
      </c>
      <c r="B19" s="189" t="s">
        <v>203</v>
      </c>
      <c r="C19" s="190" t="s">
        <v>65</v>
      </c>
      <c r="D19" s="18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row>
    <row r="20" spans="1:29" s="178" customFormat="1" ht="12.75">
      <c r="A20" s="191" t="s">
        <v>147</v>
      </c>
      <c r="B20" s="189" t="s">
        <v>203</v>
      </c>
      <c r="C20" s="190" t="s">
        <v>65</v>
      </c>
      <c r="D20" s="181"/>
      <c r="E20" s="42"/>
      <c r="F20" s="42"/>
      <c r="G20" s="42"/>
      <c r="H20" s="42"/>
      <c r="I20" s="42"/>
      <c r="J20" s="42"/>
      <c r="K20" s="42"/>
      <c r="L20" s="42"/>
      <c r="M20" s="42"/>
      <c r="N20" s="42"/>
      <c r="O20" s="42"/>
      <c r="P20" s="42"/>
      <c r="Q20" s="42"/>
      <c r="R20" s="42"/>
      <c r="S20" s="42"/>
      <c r="T20" s="42"/>
      <c r="U20" s="42"/>
      <c r="V20" s="42"/>
      <c r="W20" s="42"/>
      <c r="X20" s="42"/>
      <c r="Y20" s="42"/>
      <c r="Z20" s="42"/>
      <c r="AA20" s="42"/>
      <c r="AB20" s="42"/>
      <c r="AC20" s="42"/>
    </row>
    <row r="21" spans="1:46" s="43" customFormat="1" ht="6" customHeight="1">
      <c r="A21" s="64"/>
      <c r="B21" s="50"/>
      <c r="C21" s="47"/>
      <c r="D21" s="65"/>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row>
    <row r="22" spans="1:4" ht="12.75">
      <c r="A22" s="67" t="s">
        <v>24</v>
      </c>
      <c r="B22" s="31"/>
      <c r="C22" s="32"/>
      <c r="D22" s="68"/>
    </row>
    <row r="23" spans="1:4" ht="12.75">
      <c r="A23" s="146" t="s">
        <v>195</v>
      </c>
      <c r="B23" s="151">
        <v>40270</v>
      </c>
      <c r="C23" s="152" t="s">
        <v>65</v>
      </c>
      <c r="D23" s="69" t="s">
        <v>206</v>
      </c>
    </row>
    <row r="24" spans="1:4" ht="12.75">
      <c r="A24" s="146" t="s">
        <v>196</v>
      </c>
      <c r="B24" s="147" t="s">
        <v>202</v>
      </c>
      <c r="C24" s="148" t="s">
        <v>65</v>
      </c>
      <c r="D24" s="69"/>
    </row>
    <row r="25" spans="1:4" ht="12.75">
      <c r="A25" s="149" t="s">
        <v>208</v>
      </c>
      <c r="B25" s="14">
        <v>40352</v>
      </c>
      <c r="C25" s="150" t="s">
        <v>65</v>
      </c>
      <c r="D25" s="70"/>
    </row>
    <row r="26" spans="1:4" ht="12.75">
      <c r="A26" s="149" t="s">
        <v>209</v>
      </c>
      <c r="B26" s="153">
        <v>40352</v>
      </c>
      <c r="C26" s="38" t="s">
        <v>72</v>
      </c>
      <c r="D26" s="70"/>
    </row>
    <row r="27" spans="1:29" s="178" customFormat="1" ht="12.75">
      <c r="A27" s="198" t="s">
        <v>49</v>
      </c>
      <c r="B27" s="199" t="s">
        <v>62</v>
      </c>
      <c r="C27" s="200" t="s">
        <v>65</v>
      </c>
      <c r="D27" s="201" t="s">
        <v>207</v>
      </c>
      <c r="E27" s="42"/>
      <c r="F27" s="42"/>
      <c r="G27" s="42"/>
      <c r="H27" s="42"/>
      <c r="I27" s="42"/>
      <c r="J27" s="42"/>
      <c r="K27" s="42"/>
      <c r="L27" s="42"/>
      <c r="M27" s="42"/>
      <c r="N27" s="42"/>
      <c r="O27" s="42"/>
      <c r="P27" s="42"/>
      <c r="Q27" s="42"/>
      <c r="R27" s="42"/>
      <c r="S27" s="42"/>
      <c r="T27" s="42"/>
      <c r="U27" s="42"/>
      <c r="V27" s="42"/>
      <c r="W27" s="42"/>
      <c r="X27" s="42"/>
      <c r="Y27" s="42"/>
      <c r="Z27" s="42"/>
      <c r="AA27" s="42"/>
      <c r="AB27" s="42"/>
      <c r="AC27" s="42"/>
    </row>
    <row r="28" spans="1:29" s="178" customFormat="1" ht="12.75">
      <c r="A28" s="198" t="s">
        <v>50</v>
      </c>
      <c r="B28" s="199" t="s">
        <v>62</v>
      </c>
      <c r="C28" s="200" t="s">
        <v>72</v>
      </c>
      <c r="D28" s="201"/>
      <c r="E28" s="42"/>
      <c r="F28" s="42"/>
      <c r="G28" s="42"/>
      <c r="H28" s="42"/>
      <c r="I28" s="42"/>
      <c r="J28" s="42"/>
      <c r="K28" s="42"/>
      <c r="L28" s="42"/>
      <c r="M28" s="42"/>
      <c r="N28" s="42"/>
      <c r="O28" s="42"/>
      <c r="P28" s="42"/>
      <c r="Q28" s="42"/>
      <c r="R28" s="42"/>
      <c r="S28" s="42"/>
      <c r="T28" s="42"/>
      <c r="U28" s="42"/>
      <c r="V28" s="42"/>
      <c r="W28" s="42"/>
      <c r="X28" s="42"/>
      <c r="Y28" s="42"/>
      <c r="Z28" s="42"/>
      <c r="AA28" s="42"/>
      <c r="AB28" s="42"/>
      <c r="AC28" s="42"/>
    </row>
    <row r="29" spans="1:46" s="43" customFormat="1" ht="6" customHeight="1">
      <c r="A29" s="64"/>
      <c r="B29" s="44"/>
      <c r="C29" s="45"/>
      <c r="D29" s="65"/>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row>
    <row r="30" spans="1:4" ht="12.75">
      <c r="A30" s="71" t="s">
        <v>23</v>
      </c>
      <c r="B30" s="33"/>
      <c r="C30" s="18"/>
      <c r="D30" s="59"/>
    </row>
    <row r="31" spans="1:4" ht="12.75">
      <c r="A31" s="60" t="s">
        <v>11</v>
      </c>
      <c r="B31" s="14"/>
      <c r="C31" s="15"/>
      <c r="D31" s="72"/>
    </row>
    <row r="32" spans="1:29" s="178" customFormat="1" ht="12.75">
      <c r="A32" s="205" t="s">
        <v>152</v>
      </c>
      <c r="B32" s="199" t="s">
        <v>62</v>
      </c>
      <c r="C32" s="200" t="s">
        <v>65</v>
      </c>
      <c r="D32" s="204"/>
      <c r="E32" s="42"/>
      <c r="F32" s="42"/>
      <c r="G32" s="42"/>
      <c r="H32" s="42"/>
      <c r="I32" s="42"/>
      <c r="J32" s="42"/>
      <c r="K32" s="42"/>
      <c r="L32" s="42"/>
      <c r="M32" s="42"/>
      <c r="N32" s="42"/>
      <c r="O32" s="42"/>
      <c r="P32" s="42"/>
      <c r="Q32" s="42"/>
      <c r="R32" s="42"/>
      <c r="S32" s="42"/>
      <c r="T32" s="42"/>
      <c r="U32" s="42"/>
      <c r="V32" s="42"/>
      <c r="W32" s="42"/>
      <c r="X32" s="42"/>
      <c r="Y32" s="42"/>
      <c r="Z32" s="42"/>
      <c r="AA32" s="42"/>
      <c r="AB32" s="42"/>
      <c r="AC32" s="42"/>
    </row>
    <row r="33" spans="1:4" s="42" customFormat="1" ht="12.75">
      <c r="A33" s="91" t="s">
        <v>137</v>
      </c>
      <c r="B33" s="41">
        <v>40315</v>
      </c>
      <c r="C33" s="23" t="s">
        <v>14</v>
      </c>
      <c r="D33" s="161" t="s">
        <v>219</v>
      </c>
    </row>
    <row r="34" spans="1:4" s="42" customFormat="1" ht="12.75">
      <c r="A34" s="91" t="s">
        <v>135</v>
      </c>
      <c r="B34" s="41" t="s">
        <v>220</v>
      </c>
      <c r="C34" s="23" t="s">
        <v>64</v>
      </c>
      <c r="D34" s="161"/>
    </row>
    <row r="35" spans="1:29" s="178" customFormat="1" ht="12.75">
      <c r="A35" s="202" t="s">
        <v>153</v>
      </c>
      <c r="B35" s="199" t="s">
        <v>62</v>
      </c>
      <c r="C35" s="200" t="s">
        <v>72</v>
      </c>
      <c r="D35" s="204"/>
      <c r="E35" s="42"/>
      <c r="F35" s="42"/>
      <c r="G35" s="42"/>
      <c r="H35" s="42"/>
      <c r="I35" s="42"/>
      <c r="J35" s="42"/>
      <c r="K35" s="42"/>
      <c r="L35" s="42"/>
      <c r="M35" s="42"/>
      <c r="N35" s="42"/>
      <c r="O35" s="42"/>
      <c r="P35" s="42"/>
      <c r="Q35" s="42"/>
      <c r="R35" s="42"/>
      <c r="S35" s="42"/>
      <c r="T35" s="42"/>
      <c r="U35" s="42"/>
      <c r="V35" s="42"/>
      <c r="W35" s="42"/>
      <c r="X35" s="42"/>
      <c r="Y35" s="42"/>
      <c r="Z35" s="42"/>
      <c r="AA35" s="42"/>
      <c r="AB35" s="42"/>
      <c r="AC35" s="42"/>
    </row>
    <row r="36" spans="1:29" s="178" customFormat="1" ht="12.75">
      <c r="A36" s="202" t="s">
        <v>138</v>
      </c>
      <c r="B36" s="199" t="s">
        <v>62</v>
      </c>
      <c r="C36" s="203" t="s">
        <v>14</v>
      </c>
      <c r="D36" s="204"/>
      <c r="E36" s="42"/>
      <c r="F36" s="42"/>
      <c r="G36" s="42"/>
      <c r="H36" s="42"/>
      <c r="I36" s="42"/>
      <c r="J36" s="42"/>
      <c r="K36" s="42"/>
      <c r="L36" s="42"/>
      <c r="M36" s="42"/>
      <c r="N36" s="42"/>
      <c r="O36" s="42"/>
      <c r="P36" s="42"/>
      <c r="Q36" s="42"/>
      <c r="R36" s="42"/>
      <c r="S36" s="42"/>
      <c r="T36" s="42"/>
      <c r="U36" s="42"/>
      <c r="V36" s="42"/>
      <c r="W36" s="42"/>
      <c r="X36" s="42"/>
      <c r="Y36" s="42"/>
      <c r="Z36" s="42"/>
      <c r="AA36" s="42"/>
      <c r="AB36" s="42"/>
      <c r="AC36" s="42"/>
    </row>
    <row r="37" spans="1:4" ht="12.75">
      <c r="A37" s="74" t="s">
        <v>0</v>
      </c>
      <c r="B37" s="172" t="s">
        <v>220</v>
      </c>
      <c r="C37" s="23" t="s">
        <v>64</v>
      </c>
      <c r="D37" s="73"/>
    </row>
    <row r="38" spans="1:4" ht="12.75">
      <c r="A38" s="214" t="s">
        <v>216</v>
      </c>
      <c r="B38" s="199" t="s">
        <v>62</v>
      </c>
      <c r="C38" s="215" t="s">
        <v>218</v>
      </c>
      <c r="D38" s="216"/>
    </row>
    <row r="39" spans="1:4" ht="12.75">
      <c r="A39" s="214" t="s">
        <v>215</v>
      </c>
      <c r="B39" s="199" t="s">
        <v>62</v>
      </c>
      <c r="C39" s="215" t="s">
        <v>217</v>
      </c>
      <c r="D39" s="204"/>
    </row>
    <row r="40" spans="1:4" ht="12.75">
      <c r="A40" s="75" t="s">
        <v>15</v>
      </c>
      <c r="B40" s="172">
        <v>40328</v>
      </c>
      <c r="C40" s="173" t="s">
        <v>217</v>
      </c>
      <c r="D40" s="73"/>
    </row>
    <row r="41" spans="1:29" s="178" customFormat="1" ht="12.75">
      <c r="A41" s="206" t="s">
        <v>136</v>
      </c>
      <c r="B41" s="207" t="s">
        <v>62</v>
      </c>
      <c r="C41" s="203" t="s">
        <v>64</v>
      </c>
      <c r="D41" s="204"/>
      <c r="E41" s="42"/>
      <c r="F41" s="42"/>
      <c r="G41" s="42"/>
      <c r="H41" s="42"/>
      <c r="I41" s="42"/>
      <c r="J41" s="42"/>
      <c r="K41" s="42"/>
      <c r="L41" s="42"/>
      <c r="M41" s="42"/>
      <c r="N41" s="42"/>
      <c r="O41" s="42"/>
      <c r="P41" s="42"/>
      <c r="Q41" s="42"/>
      <c r="R41" s="42"/>
      <c r="S41" s="42"/>
      <c r="T41" s="42"/>
      <c r="U41" s="42"/>
      <c r="V41" s="42"/>
      <c r="W41" s="42"/>
      <c r="X41" s="42"/>
      <c r="Y41" s="42"/>
      <c r="Z41" s="42"/>
      <c r="AA41" s="42"/>
      <c r="AB41" s="42"/>
      <c r="AC41" s="42"/>
    </row>
    <row r="42" spans="1:29" s="163" customFormat="1" ht="12.75">
      <c r="A42" s="168" t="s">
        <v>214</v>
      </c>
      <c r="B42" s="162">
        <v>40313</v>
      </c>
      <c r="C42" s="169" t="s">
        <v>48</v>
      </c>
      <c r="D42" s="219" t="s">
        <v>223</v>
      </c>
      <c r="E42" s="42"/>
      <c r="F42" s="42"/>
      <c r="G42" s="42"/>
      <c r="H42" s="42"/>
      <c r="I42" s="42"/>
      <c r="J42" s="42"/>
      <c r="K42" s="42"/>
      <c r="L42" s="42"/>
      <c r="M42" s="42"/>
      <c r="N42" s="42"/>
      <c r="O42" s="42"/>
      <c r="P42" s="42"/>
      <c r="Q42" s="42"/>
      <c r="R42" s="42"/>
      <c r="S42" s="42"/>
      <c r="T42" s="42"/>
      <c r="U42" s="42"/>
      <c r="V42" s="42"/>
      <c r="W42" s="42"/>
      <c r="X42" s="42"/>
      <c r="Y42" s="42"/>
      <c r="Z42" s="42"/>
      <c r="AA42" s="42"/>
      <c r="AB42" s="42"/>
      <c r="AC42" s="42"/>
    </row>
    <row r="43" spans="1:4" ht="12.75">
      <c r="A43" s="75" t="s">
        <v>10</v>
      </c>
      <c r="B43" s="22">
        <f aca="true" t="shared" si="0" ref="B43:B49">+B44</f>
        <v>40330</v>
      </c>
      <c r="C43" s="23" t="s">
        <v>64</v>
      </c>
      <c r="D43" s="73"/>
    </row>
    <row r="44" spans="1:4" ht="12.75">
      <c r="A44" s="75" t="s">
        <v>8</v>
      </c>
      <c r="B44" s="22">
        <f t="shared" si="0"/>
        <v>40330</v>
      </c>
      <c r="C44" s="23" t="s">
        <v>64</v>
      </c>
      <c r="D44" s="73"/>
    </row>
    <row r="45" spans="1:4" ht="12.75">
      <c r="A45" s="75" t="s">
        <v>25</v>
      </c>
      <c r="B45" s="22">
        <f t="shared" si="0"/>
        <v>40330</v>
      </c>
      <c r="C45" s="23" t="s">
        <v>64</v>
      </c>
      <c r="D45" s="73"/>
    </row>
    <row r="46" spans="1:4" s="42" customFormat="1" ht="12.75">
      <c r="A46" s="160" t="s">
        <v>9</v>
      </c>
      <c r="B46" s="22">
        <f t="shared" si="0"/>
        <v>40330</v>
      </c>
      <c r="C46" s="23" t="s">
        <v>64</v>
      </c>
      <c r="D46" s="161"/>
    </row>
    <row r="47" spans="1:4" ht="12.75" hidden="1">
      <c r="A47" s="75" t="s">
        <v>26</v>
      </c>
      <c r="B47" s="22">
        <f t="shared" si="0"/>
        <v>40330</v>
      </c>
      <c r="C47" s="23" t="s">
        <v>64</v>
      </c>
      <c r="D47" s="73"/>
    </row>
    <row r="48" spans="1:4" ht="12.75" hidden="1">
      <c r="A48" s="75" t="s">
        <v>27</v>
      </c>
      <c r="B48" s="22">
        <f t="shared" si="0"/>
        <v>40330</v>
      </c>
      <c r="C48" s="23" t="s">
        <v>64</v>
      </c>
      <c r="D48" s="73"/>
    </row>
    <row r="49" spans="1:4" ht="12.75">
      <c r="A49" s="75" t="s">
        <v>51</v>
      </c>
      <c r="B49" s="22">
        <f t="shared" si="0"/>
        <v>40330</v>
      </c>
      <c r="C49" s="23" t="s">
        <v>64</v>
      </c>
      <c r="D49" s="73"/>
    </row>
    <row r="50" spans="1:4" ht="12.75">
      <c r="A50" s="75" t="s">
        <v>1</v>
      </c>
      <c r="B50" s="22">
        <f>+B51</f>
        <v>40330</v>
      </c>
      <c r="C50" s="23" t="s">
        <v>64</v>
      </c>
      <c r="D50" s="73"/>
    </row>
    <row r="51" spans="1:4" ht="12.75">
      <c r="A51" s="74" t="s">
        <v>28</v>
      </c>
      <c r="B51" s="28">
        <f>+B83-7</f>
        <v>40330</v>
      </c>
      <c r="C51" s="34" t="s">
        <v>64</v>
      </c>
      <c r="D51" s="76"/>
    </row>
    <row r="52" spans="1:46" s="43" customFormat="1" ht="6" customHeight="1">
      <c r="A52" s="64"/>
      <c r="B52" s="50"/>
      <c r="C52" s="47"/>
      <c r="D52" s="65"/>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row>
    <row r="53" spans="1:4" ht="12.75">
      <c r="A53" s="77" t="s">
        <v>46</v>
      </c>
      <c r="B53" s="17">
        <f>+B84-2</f>
        <v>40338</v>
      </c>
      <c r="C53" s="18"/>
      <c r="D53" s="66"/>
    </row>
    <row r="54" spans="1:8" ht="12.75">
      <c r="A54" s="78" t="s">
        <v>32</v>
      </c>
      <c r="B54" s="14">
        <f>+B53</f>
        <v>40338</v>
      </c>
      <c r="C54" s="15" t="s">
        <v>64</v>
      </c>
      <c r="D54" s="217" t="s">
        <v>221</v>
      </c>
      <c r="H54" s="53"/>
    </row>
    <row r="55" spans="1:4" ht="12.75">
      <c r="A55" s="78" t="s">
        <v>33</v>
      </c>
      <c r="B55" s="22">
        <f>+B54</f>
        <v>40338</v>
      </c>
      <c r="C55" s="23" t="s">
        <v>64</v>
      </c>
      <c r="D55" s="79"/>
    </row>
    <row r="56" spans="1:4" ht="12.75">
      <c r="A56" s="78" t="s">
        <v>31</v>
      </c>
      <c r="B56" s="22">
        <f>+B55</f>
        <v>40338</v>
      </c>
      <c r="C56" s="23" t="s">
        <v>64</v>
      </c>
      <c r="D56" s="79"/>
    </row>
    <row r="57" spans="1:4" ht="12.75">
      <c r="A57" s="78" t="s">
        <v>34</v>
      </c>
      <c r="B57" s="22">
        <f>+B56</f>
        <v>40338</v>
      </c>
      <c r="C57" s="20" t="s">
        <v>64</v>
      </c>
      <c r="D57" s="79"/>
    </row>
    <row r="58" spans="1:4" ht="12.75">
      <c r="A58" s="80" t="s">
        <v>42</v>
      </c>
      <c r="B58" s="22">
        <f>+B57</f>
        <v>40338</v>
      </c>
      <c r="C58" s="34" t="s">
        <v>64</v>
      </c>
      <c r="D58" s="81"/>
    </row>
    <row r="59" spans="1:46" s="43" customFormat="1" ht="4.5" customHeight="1">
      <c r="A59" s="64" t="s">
        <v>73</v>
      </c>
      <c r="B59" s="44"/>
      <c r="C59" s="45"/>
      <c r="D59" s="65"/>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row>
    <row r="60" spans="1:29" s="154" customFormat="1" ht="12.75">
      <c r="A60" s="157" t="s">
        <v>29</v>
      </c>
      <c r="B60" s="158" t="s">
        <v>62</v>
      </c>
      <c r="C60" s="156" t="s">
        <v>122</v>
      </c>
      <c r="D60" s="159" t="s">
        <v>39</v>
      </c>
      <c r="E60" s="42"/>
      <c r="F60" s="42"/>
      <c r="G60" s="42"/>
      <c r="H60" s="42"/>
      <c r="I60" s="42"/>
      <c r="J60" s="42"/>
      <c r="K60" s="42"/>
      <c r="L60" s="42"/>
      <c r="M60" s="42"/>
      <c r="N60" s="42"/>
      <c r="O60" s="42"/>
      <c r="P60" s="42"/>
      <c r="Q60" s="42"/>
      <c r="R60" s="42"/>
      <c r="S60" s="42"/>
      <c r="T60" s="42"/>
      <c r="U60" s="42"/>
      <c r="V60" s="42"/>
      <c r="W60" s="42"/>
      <c r="X60" s="42"/>
      <c r="Y60" s="42"/>
      <c r="Z60" s="42"/>
      <c r="AA60" s="42"/>
      <c r="AB60" s="42"/>
      <c r="AC60" s="42"/>
    </row>
    <row r="61" spans="1:46" s="43" customFormat="1" ht="4.5" customHeight="1">
      <c r="A61" s="64"/>
      <c r="B61" s="50"/>
      <c r="C61" s="47"/>
      <c r="D61" s="65"/>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row>
    <row r="62" spans="1:4" ht="12.75">
      <c r="A62" s="71" t="s">
        <v>35</v>
      </c>
      <c r="B62" s="17"/>
      <c r="C62" s="34" t="s">
        <v>67</v>
      </c>
      <c r="D62" s="171" t="s">
        <v>36</v>
      </c>
    </row>
    <row r="63" spans="1:4" ht="12.75" hidden="1">
      <c r="A63" s="170" t="s">
        <v>36</v>
      </c>
      <c r="B63" s="28"/>
      <c r="C63" s="34" t="s">
        <v>67</v>
      </c>
      <c r="D63" s="76"/>
    </row>
    <row r="64" spans="1:46" s="43" customFormat="1" ht="4.5" customHeight="1">
      <c r="A64" s="64"/>
      <c r="B64" s="51"/>
      <c r="C64" s="52"/>
      <c r="D64" s="8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row>
    <row r="65" spans="1:4" ht="12.75">
      <c r="A65" s="67" t="s">
        <v>45</v>
      </c>
      <c r="B65" s="35"/>
      <c r="C65" s="16"/>
      <c r="D65" s="83" t="s">
        <v>37</v>
      </c>
    </row>
    <row r="66" spans="1:46" s="43" customFormat="1" ht="4.5" customHeight="1">
      <c r="A66" s="64"/>
      <c r="B66" s="50"/>
      <c r="C66" s="47"/>
      <c r="D66" s="65"/>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row>
    <row r="67" spans="1:4" ht="12.75">
      <c r="A67" s="67" t="s">
        <v>213</v>
      </c>
      <c r="B67" s="35">
        <v>40339</v>
      </c>
      <c r="C67" s="16" t="s">
        <v>64</v>
      </c>
      <c r="D67" s="83"/>
    </row>
    <row r="68" spans="1:46" s="43" customFormat="1" ht="4.5" customHeight="1">
      <c r="A68" s="64"/>
      <c r="B68" s="50"/>
      <c r="C68" s="47"/>
      <c r="D68" s="65"/>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row>
    <row r="69" spans="1:4" ht="12.75">
      <c r="A69" s="71" t="s">
        <v>63</v>
      </c>
      <c r="B69" s="17"/>
      <c r="C69" s="18"/>
      <c r="D69" s="59"/>
    </row>
    <row r="70" spans="1:4" ht="12.75">
      <c r="A70" s="60" t="s">
        <v>70</v>
      </c>
      <c r="B70" s="36">
        <f>+B83-7</f>
        <v>40330</v>
      </c>
      <c r="C70" s="37" t="s">
        <v>64</v>
      </c>
      <c r="D70" s="61" t="s">
        <v>71</v>
      </c>
    </row>
    <row r="71" spans="1:46" s="43" customFormat="1" ht="4.5" customHeight="1">
      <c r="A71" s="84"/>
      <c r="B71" s="50"/>
      <c r="C71" s="47"/>
      <c r="D71" s="85"/>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row>
    <row r="72" spans="1:4" ht="12.75">
      <c r="A72" s="86" t="s">
        <v>38</v>
      </c>
      <c r="B72" s="17"/>
      <c r="C72" s="18"/>
      <c r="D72" s="66"/>
    </row>
    <row r="73" spans="1:4" ht="12.75">
      <c r="A73" s="87" t="s">
        <v>43</v>
      </c>
      <c r="B73" s="36">
        <f>+B74</f>
        <v>40330</v>
      </c>
      <c r="C73" s="19" t="s">
        <v>115</v>
      </c>
      <c r="D73" s="63"/>
    </row>
    <row r="74" spans="1:4" ht="12.75">
      <c r="A74" s="87" t="s">
        <v>44</v>
      </c>
      <c r="B74" s="21">
        <f>+B83-7</f>
        <v>40330</v>
      </c>
      <c r="C74" s="38" t="s">
        <v>115</v>
      </c>
      <c r="D74" s="63"/>
    </row>
    <row r="75" spans="1:46" s="43" customFormat="1" ht="4.5" customHeight="1">
      <c r="A75" s="64"/>
      <c r="B75" s="48"/>
      <c r="C75" s="49"/>
      <c r="D75" s="8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row>
    <row r="76" spans="1:29" s="163" customFormat="1" ht="12.75">
      <c r="A76" s="164" t="s">
        <v>40</v>
      </c>
      <c r="B76" s="165">
        <v>40269</v>
      </c>
      <c r="C76" s="166" t="s">
        <v>114</v>
      </c>
      <c r="D76" s="167" t="s">
        <v>41</v>
      </c>
      <c r="E76" s="42"/>
      <c r="F76" s="42"/>
      <c r="G76" s="42"/>
      <c r="H76" s="42"/>
      <c r="I76" s="42"/>
      <c r="J76" s="42"/>
      <c r="K76" s="42"/>
      <c r="L76" s="42"/>
      <c r="M76" s="42"/>
      <c r="N76" s="42"/>
      <c r="O76" s="42"/>
      <c r="P76" s="42"/>
      <c r="Q76" s="42"/>
      <c r="R76" s="42"/>
      <c r="S76" s="42"/>
      <c r="T76" s="42"/>
      <c r="U76" s="42"/>
      <c r="V76" s="42"/>
      <c r="W76" s="42"/>
      <c r="X76" s="42"/>
      <c r="Y76" s="42"/>
      <c r="Z76" s="42"/>
      <c r="AA76" s="42"/>
      <c r="AB76" s="42"/>
      <c r="AC76" s="42"/>
    </row>
    <row r="77" spans="1:46" s="43" customFormat="1" ht="4.5" customHeight="1">
      <c r="A77" s="88"/>
      <c r="B77" s="46"/>
      <c r="C77" s="47"/>
      <c r="D77" s="65"/>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row>
    <row r="78" spans="1:4" ht="12.75">
      <c r="A78" s="89" t="s">
        <v>68</v>
      </c>
      <c r="B78" s="17"/>
      <c r="C78" s="18"/>
      <c r="D78" s="59"/>
    </row>
    <row r="79" spans="1:4" ht="12.75">
      <c r="A79" s="75" t="s">
        <v>30</v>
      </c>
      <c r="B79" s="14">
        <f>+B84-1</f>
        <v>40339</v>
      </c>
      <c r="C79" s="39" t="s">
        <v>66</v>
      </c>
      <c r="D79" s="218" t="s">
        <v>222</v>
      </c>
    </row>
    <row r="80" spans="1:4" ht="12.75">
      <c r="A80" s="71" t="s">
        <v>133</v>
      </c>
      <c r="B80" s="12"/>
      <c r="C80" s="13"/>
      <c r="D80" s="59"/>
    </row>
    <row r="81" spans="1:29" s="178" customFormat="1" ht="12.75">
      <c r="A81" s="205" t="s">
        <v>4</v>
      </c>
      <c r="B81" s="195" t="s">
        <v>62</v>
      </c>
      <c r="C81" s="208" t="s">
        <v>14</v>
      </c>
      <c r="D81" s="209" t="s">
        <v>211</v>
      </c>
      <c r="E81" s="42"/>
      <c r="F81" s="42"/>
      <c r="G81" s="42"/>
      <c r="H81" s="42"/>
      <c r="I81" s="42"/>
      <c r="J81" s="42"/>
      <c r="K81" s="42"/>
      <c r="L81" s="42"/>
      <c r="M81" s="42"/>
      <c r="N81" s="42"/>
      <c r="O81" s="42"/>
      <c r="P81" s="42"/>
      <c r="Q81" s="42"/>
      <c r="R81" s="42"/>
      <c r="S81" s="42"/>
      <c r="T81" s="42"/>
      <c r="U81" s="42"/>
      <c r="V81" s="42"/>
      <c r="W81" s="42"/>
      <c r="X81" s="42"/>
      <c r="Y81" s="42"/>
      <c r="Z81" s="42"/>
      <c r="AA81" s="42"/>
      <c r="AB81" s="42"/>
      <c r="AC81" s="42"/>
    </row>
    <row r="82" spans="1:29" s="178" customFormat="1" ht="12.75">
      <c r="A82" s="205" t="s">
        <v>13</v>
      </c>
      <c r="B82" s="195" t="s">
        <v>62</v>
      </c>
      <c r="C82" s="203" t="s">
        <v>14</v>
      </c>
      <c r="D82" s="209" t="s">
        <v>210</v>
      </c>
      <c r="E82" s="42"/>
      <c r="F82" s="42"/>
      <c r="G82" s="42"/>
      <c r="H82" s="42"/>
      <c r="I82" s="42"/>
      <c r="J82" s="42"/>
      <c r="K82" s="42"/>
      <c r="L82" s="42"/>
      <c r="M82" s="42"/>
      <c r="N82" s="42"/>
      <c r="O82" s="42"/>
      <c r="P82" s="42"/>
      <c r="Q82" s="42"/>
      <c r="R82" s="42"/>
      <c r="S82" s="42"/>
      <c r="T82" s="42"/>
      <c r="U82" s="42"/>
      <c r="V82" s="42"/>
      <c r="W82" s="42"/>
      <c r="X82" s="42"/>
      <c r="Y82" s="42"/>
      <c r="Z82" s="42"/>
      <c r="AA82" s="42"/>
      <c r="AB82" s="42"/>
      <c r="AC82" s="42"/>
    </row>
    <row r="83" spans="1:4" ht="15.75">
      <c r="A83" s="210" t="s">
        <v>18</v>
      </c>
      <c r="B83" s="211">
        <f>+B85-15</f>
        <v>40337</v>
      </c>
      <c r="C83" s="212" t="s">
        <v>14</v>
      </c>
      <c r="D83" s="213"/>
    </row>
    <row r="84" spans="1:4" ht="12.75">
      <c r="A84" s="75" t="s">
        <v>2</v>
      </c>
      <c r="B84" s="22">
        <f>+B85-12</f>
        <v>40340</v>
      </c>
      <c r="C84" s="24" t="s">
        <v>64</v>
      </c>
      <c r="D84" s="92"/>
    </row>
    <row r="85" spans="1:4" ht="18">
      <c r="A85" s="93" t="s">
        <v>22</v>
      </c>
      <c r="B85" s="25">
        <v>40352</v>
      </c>
      <c r="C85" s="26" t="s">
        <v>64</v>
      </c>
      <c r="D85" s="92" t="s">
        <v>5</v>
      </c>
    </row>
    <row r="86" spans="1:4" ht="12.75">
      <c r="A86" s="94" t="s">
        <v>16</v>
      </c>
      <c r="B86" s="27">
        <f>+B85+21</f>
        <v>40373</v>
      </c>
      <c r="C86" s="23" t="s">
        <v>131</v>
      </c>
      <c r="D86" s="95"/>
    </row>
    <row r="87" spans="1:4" ht="12.75">
      <c r="A87" s="74" t="s">
        <v>6</v>
      </c>
      <c r="B87" s="28">
        <f>+B85+14</f>
        <v>40366</v>
      </c>
      <c r="C87" s="29" t="s">
        <v>64</v>
      </c>
      <c r="D87" s="76"/>
    </row>
    <row r="88" spans="1:46" s="43" customFormat="1" ht="4.5" customHeight="1">
      <c r="A88" s="64"/>
      <c r="B88" s="44"/>
      <c r="C88" s="45"/>
      <c r="D88" s="65"/>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row>
    <row r="89" spans="1:4" ht="12.75">
      <c r="A89" s="71" t="s">
        <v>134</v>
      </c>
      <c r="B89" s="12"/>
      <c r="C89" s="13"/>
      <c r="D89" s="59"/>
    </row>
    <row r="90" spans="1:4" ht="12.75">
      <c r="A90" s="96" t="s">
        <v>12</v>
      </c>
      <c r="B90" s="14">
        <f>+B95-56</f>
        <v>40344</v>
      </c>
      <c r="C90" s="15" t="s">
        <v>114</v>
      </c>
      <c r="D90" s="155" t="s">
        <v>212</v>
      </c>
    </row>
    <row r="91" spans="1:4" ht="12.75">
      <c r="A91" s="96" t="s">
        <v>13</v>
      </c>
      <c r="B91" s="22">
        <f>+B95-56</f>
        <v>40344</v>
      </c>
      <c r="C91" s="23" t="s">
        <v>114</v>
      </c>
      <c r="D91" s="90" t="s">
        <v>74</v>
      </c>
    </row>
    <row r="92" spans="1:4" ht="12.75">
      <c r="A92" s="97" t="s">
        <v>132</v>
      </c>
      <c r="B92" s="22">
        <f>+B85+7</f>
        <v>40359</v>
      </c>
      <c r="C92" s="23"/>
      <c r="D92" s="90"/>
    </row>
    <row r="93" spans="1:4" ht="12.75">
      <c r="A93" s="98" t="s">
        <v>3</v>
      </c>
      <c r="B93" s="22">
        <f>+B95-14</f>
        <v>40386</v>
      </c>
      <c r="C93" s="23" t="s">
        <v>14</v>
      </c>
      <c r="D93" s="90"/>
    </row>
    <row r="94" spans="1:4" ht="12.75">
      <c r="A94" s="98" t="s">
        <v>69</v>
      </c>
      <c r="B94" s="22">
        <f>+B95-10</f>
        <v>40390</v>
      </c>
      <c r="C94" s="23" t="s">
        <v>64</v>
      </c>
      <c r="D94" s="90"/>
    </row>
    <row r="95" spans="1:4" ht="18">
      <c r="A95" s="98" t="s">
        <v>20</v>
      </c>
      <c r="B95" s="25">
        <v>40400</v>
      </c>
      <c r="C95" s="23" t="s">
        <v>64</v>
      </c>
      <c r="D95" s="90"/>
    </row>
    <row r="96" spans="1:4" ht="12.75">
      <c r="A96" s="98" t="s">
        <v>16</v>
      </c>
      <c r="B96" s="27">
        <f>+B95+21</f>
        <v>40421</v>
      </c>
      <c r="C96" s="23" t="s">
        <v>17</v>
      </c>
      <c r="D96" s="99"/>
    </row>
    <row r="97" spans="1:4" ht="12.75">
      <c r="A97" s="87" t="s">
        <v>7</v>
      </c>
      <c r="B97" s="30">
        <f>+B95+7</f>
        <v>40407</v>
      </c>
      <c r="C97" s="15" t="s">
        <v>114</v>
      </c>
      <c r="D97" s="99"/>
    </row>
    <row r="98" spans="1:4" ht="18.75" thickBot="1">
      <c r="A98" s="100" t="s">
        <v>19</v>
      </c>
      <c r="B98" s="101">
        <f>+B97+28</f>
        <v>40435</v>
      </c>
      <c r="C98" s="102" t="s">
        <v>48</v>
      </c>
      <c r="D98" s="103" t="s">
        <v>47</v>
      </c>
    </row>
  </sheetData>
  <sheetProtection/>
  <printOptions horizontalCentered="1"/>
  <pageMargins left="0.19" right="0.17" top="0.4" bottom="0.24" header="0.17" footer="0.17"/>
  <pageSetup fitToHeight="1" fitToWidth="1" horizontalDpi="300" verticalDpi="300" orientation="portrait" scale="65" r:id="rId1"/>
  <headerFooter alignWithMargins="0">
    <oddHeader>&amp;C&amp;"Arial,Bold"&amp;18NSTX CD-2 Preparation</oddHeader>
    <oddFooter>&amp;CPage &amp;P of &amp;N&amp;R&amp;F&amp;T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3:EQ46"/>
  <sheetViews>
    <sheetView zoomScale="75" zoomScaleNormal="75" zoomScalePageLayoutView="0" workbookViewId="0" topLeftCell="A1">
      <selection activeCell="D9" sqref="D9:D38"/>
    </sheetView>
  </sheetViews>
  <sheetFormatPr defaultColWidth="8.8515625" defaultRowHeight="12.75"/>
  <cols>
    <col min="1" max="1" width="1.57421875" style="0" customWidth="1"/>
    <col min="2" max="2" width="34.57421875" style="142" customWidth="1"/>
    <col min="3" max="3" width="9.8515625" style="104" customWidth="1"/>
    <col min="4" max="4" width="11.00390625" style="0" customWidth="1"/>
    <col min="5" max="6" width="0.9921875" style="105" customWidth="1"/>
    <col min="7" max="7" width="0.9921875" style="112" customWidth="1"/>
    <col min="8" max="25" width="0.9921875" style="113" customWidth="1"/>
    <col min="26" max="26" width="0.9921875" style="114" customWidth="1"/>
    <col min="27" max="27" width="0.9921875" style="112" customWidth="1"/>
    <col min="28" max="48" width="0.9921875" style="113" customWidth="1"/>
    <col min="49" max="49" width="0.9921875" style="114" customWidth="1"/>
    <col min="50" max="50" width="0.9921875" style="112" customWidth="1"/>
    <col min="51" max="70" width="0.9921875" style="113" customWidth="1"/>
    <col min="71" max="71" width="0.9921875" style="114" customWidth="1"/>
    <col min="72" max="72" width="0.9921875" style="112" customWidth="1"/>
    <col min="73" max="91" width="0.9921875" style="113" customWidth="1"/>
    <col min="92" max="92" width="0.9921875" style="114" customWidth="1"/>
    <col min="93" max="93" width="0.9921875" style="112" customWidth="1"/>
    <col min="94" max="113" width="0.9921875" style="113" customWidth="1"/>
    <col min="114" max="114" width="0.9921875" style="114" customWidth="1"/>
    <col min="115" max="124" width="0.9921875" style="105" customWidth="1"/>
    <col min="125" max="125" width="1.1484375" style="105" customWidth="1"/>
    <col min="126" max="138" width="0.9921875" style="105" customWidth="1"/>
    <col min="139" max="140" width="5.57421875" style="105" customWidth="1"/>
    <col min="141" max="142" width="5.57421875" style="0" customWidth="1"/>
  </cols>
  <sheetData>
    <row r="2" ht="13.5" thickBot="1"/>
    <row r="3" spans="2:136" s="122" customFormat="1" ht="16.5" thickBot="1">
      <c r="B3" s="143"/>
      <c r="C3" s="123"/>
      <c r="G3" s="124" t="s">
        <v>173</v>
      </c>
      <c r="H3" s="125"/>
      <c r="I3" s="125"/>
      <c r="J3" s="125"/>
      <c r="K3" s="125"/>
      <c r="L3" s="125"/>
      <c r="M3" s="125"/>
      <c r="N3" s="125"/>
      <c r="O3" s="125"/>
      <c r="P3" s="125"/>
      <c r="Q3" s="125"/>
      <c r="R3" s="125"/>
      <c r="S3" s="125"/>
      <c r="T3" s="125"/>
      <c r="U3" s="125"/>
      <c r="V3" s="125"/>
      <c r="W3" s="125"/>
      <c r="X3" s="125"/>
      <c r="Y3" s="125"/>
      <c r="Z3" s="126"/>
      <c r="AA3" s="124" t="s">
        <v>174</v>
      </c>
      <c r="AB3" s="125"/>
      <c r="AC3" s="125"/>
      <c r="AD3" s="125"/>
      <c r="AE3" s="125"/>
      <c r="AF3" s="125"/>
      <c r="AG3" s="125"/>
      <c r="AH3" s="125"/>
      <c r="AI3" s="125"/>
      <c r="AJ3" s="125"/>
      <c r="AK3" s="127"/>
      <c r="AL3" s="127"/>
      <c r="AM3" s="127"/>
      <c r="AN3" s="127"/>
      <c r="AO3" s="127"/>
      <c r="AP3" s="127"/>
      <c r="AQ3" s="127"/>
      <c r="AR3" s="127"/>
      <c r="AS3" s="127"/>
      <c r="AT3" s="127"/>
      <c r="AU3" s="127"/>
      <c r="AV3" s="127"/>
      <c r="AW3" s="128"/>
      <c r="AX3" s="124" t="s">
        <v>175</v>
      </c>
      <c r="AY3" s="125"/>
      <c r="AZ3" s="125"/>
      <c r="BA3" s="125"/>
      <c r="BB3" s="125"/>
      <c r="BC3" s="125"/>
      <c r="BD3" s="125"/>
      <c r="BE3" s="125"/>
      <c r="BF3" s="125"/>
      <c r="BG3" s="125"/>
      <c r="BH3" s="125"/>
      <c r="BI3" s="125"/>
      <c r="BJ3" s="125"/>
      <c r="BK3" s="125"/>
      <c r="BL3" s="125"/>
      <c r="BM3" s="125"/>
      <c r="BN3" s="125"/>
      <c r="BO3" s="125"/>
      <c r="BP3" s="125"/>
      <c r="BQ3" s="125"/>
      <c r="BR3" s="125"/>
      <c r="BS3" s="126"/>
      <c r="BT3" s="124" t="s">
        <v>176</v>
      </c>
      <c r="BU3" s="125"/>
      <c r="BV3" s="125"/>
      <c r="BW3" s="125"/>
      <c r="BX3" s="125"/>
      <c r="BY3" s="125"/>
      <c r="BZ3" s="125"/>
      <c r="CA3" s="125"/>
      <c r="CB3" s="125"/>
      <c r="CC3" s="125"/>
      <c r="CD3" s="125"/>
      <c r="CE3" s="125"/>
      <c r="CF3" s="125"/>
      <c r="CG3" s="125"/>
      <c r="CH3" s="125"/>
      <c r="CI3" s="125"/>
      <c r="CJ3" s="125"/>
      <c r="CK3" s="125"/>
      <c r="CL3" s="125"/>
      <c r="CM3" s="125"/>
      <c r="CN3" s="126"/>
      <c r="CO3" s="124" t="s">
        <v>177</v>
      </c>
      <c r="CP3" s="125"/>
      <c r="CQ3" s="125"/>
      <c r="CR3" s="125"/>
      <c r="CS3" s="125"/>
      <c r="CT3" s="125"/>
      <c r="CU3" s="125"/>
      <c r="CV3" s="125"/>
      <c r="CW3" s="125"/>
      <c r="CX3" s="125"/>
      <c r="CY3" s="125"/>
      <c r="CZ3" s="125"/>
      <c r="DA3" s="125"/>
      <c r="DB3" s="125"/>
      <c r="DC3" s="125"/>
      <c r="DD3" s="125"/>
      <c r="DE3" s="125"/>
      <c r="DF3" s="125"/>
      <c r="DG3" s="125"/>
      <c r="DH3" s="127"/>
      <c r="DI3" s="127"/>
      <c r="DJ3" s="129"/>
      <c r="DK3" s="124" t="s">
        <v>178</v>
      </c>
      <c r="DL3" s="125"/>
      <c r="DM3" s="125"/>
      <c r="DN3" s="125"/>
      <c r="DO3" s="125"/>
      <c r="DP3" s="125"/>
      <c r="DQ3" s="125"/>
      <c r="DR3" s="125"/>
      <c r="DS3" s="125"/>
      <c r="DT3" s="125"/>
      <c r="DU3" s="125"/>
      <c r="DV3" s="125"/>
      <c r="DW3" s="125"/>
      <c r="DX3" s="125"/>
      <c r="DY3" s="125"/>
      <c r="DZ3" s="125"/>
      <c r="EA3" s="125"/>
      <c r="EB3" s="125"/>
      <c r="EC3" s="125"/>
      <c r="ED3" s="125"/>
      <c r="EE3" s="125"/>
      <c r="EF3" s="126"/>
    </row>
    <row r="4" spans="5:136" ht="12.75">
      <c r="E4" s="106"/>
      <c r="F4" s="109"/>
      <c r="G4" s="110"/>
      <c r="H4" s="111"/>
      <c r="I4" s="109"/>
      <c r="J4" s="109"/>
      <c r="K4" s="107"/>
      <c r="L4" s="108"/>
      <c r="M4" s="109"/>
      <c r="N4" s="109"/>
      <c r="O4" s="109"/>
      <c r="P4" s="107"/>
      <c r="Q4" s="108"/>
      <c r="R4" s="109"/>
      <c r="S4" s="109"/>
      <c r="T4" s="109"/>
      <c r="U4" s="107"/>
      <c r="V4" s="108"/>
      <c r="W4" s="109"/>
      <c r="X4" s="109"/>
      <c r="Y4" s="109"/>
      <c r="Z4" s="107"/>
      <c r="AE4" s="114"/>
      <c r="AF4" s="112"/>
      <c r="AK4" s="108"/>
      <c r="AL4" s="109"/>
      <c r="AM4" s="109"/>
      <c r="AN4" s="109"/>
      <c r="AO4" s="107"/>
      <c r="AP4" s="108"/>
      <c r="AQ4" s="109"/>
      <c r="AR4" s="109"/>
      <c r="AS4" s="109"/>
      <c r="AT4" s="107"/>
      <c r="AU4" s="108"/>
      <c r="AV4" s="109"/>
      <c r="AW4" s="107"/>
      <c r="AX4" s="108"/>
      <c r="AY4" s="109"/>
      <c r="AZ4" s="108"/>
      <c r="BA4" s="109"/>
      <c r="BB4" s="109"/>
      <c r="BC4" s="109"/>
      <c r="BD4" s="107"/>
      <c r="BE4" s="108"/>
      <c r="BF4" s="109"/>
      <c r="BG4" s="109"/>
      <c r="BH4" s="109"/>
      <c r="BI4" s="107"/>
      <c r="BJ4" s="108"/>
      <c r="BK4" s="109"/>
      <c r="BL4" s="109"/>
      <c r="BM4" s="109"/>
      <c r="BN4" s="107"/>
      <c r="BO4" s="108"/>
      <c r="BP4" s="109"/>
      <c r="BQ4" s="109"/>
      <c r="BR4" s="109"/>
      <c r="BS4" s="107"/>
      <c r="BT4" s="108"/>
      <c r="BU4" s="109"/>
      <c r="BV4" s="109"/>
      <c r="BW4" s="109"/>
      <c r="BX4" s="107"/>
      <c r="BY4" s="108"/>
      <c r="BZ4" s="109"/>
      <c r="CA4" s="109"/>
      <c r="CB4" s="109"/>
      <c r="CC4" s="109"/>
      <c r="CD4" s="108"/>
      <c r="CE4" s="109"/>
      <c r="CF4" s="109"/>
      <c r="CG4" s="109"/>
      <c r="CH4" s="107"/>
      <c r="CI4" s="108"/>
      <c r="CJ4" s="109"/>
      <c r="CK4" s="109"/>
      <c r="CL4" s="109"/>
      <c r="CM4" s="107"/>
      <c r="CN4" s="115"/>
      <c r="CR4" s="114"/>
      <c r="CS4" s="112"/>
      <c r="CW4" s="114"/>
      <c r="CX4" s="112"/>
      <c r="DB4" s="114"/>
      <c r="DC4" s="112"/>
      <c r="DH4" s="108"/>
      <c r="DI4" s="109"/>
      <c r="DJ4" s="107"/>
      <c r="DK4" s="109"/>
      <c r="DL4" s="107"/>
      <c r="DM4" s="108"/>
      <c r="DN4" s="109"/>
      <c r="DO4" s="109"/>
      <c r="DP4" s="109"/>
      <c r="DQ4" s="107"/>
      <c r="DR4" s="108"/>
      <c r="DS4" s="109"/>
      <c r="DT4" s="109"/>
      <c r="DU4" s="109"/>
      <c r="DV4" s="107"/>
      <c r="DW4" s="108"/>
      <c r="DX4" s="109"/>
      <c r="DY4" s="109"/>
      <c r="DZ4" s="109"/>
      <c r="EA4" s="107"/>
      <c r="EB4" s="108"/>
      <c r="EC4" s="109"/>
      <c r="ED4" s="109"/>
      <c r="EE4" s="109"/>
      <c r="EF4" s="107"/>
    </row>
    <row r="5" spans="2:140" s="130" customFormat="1" ht="12.75" hidden="1">
      <c r="B5" s="144"/>
      <c r="C5" s="131"/>
      <c r="E5" s="132">
        <f>+E6</f>
        <v>40206</v>
      </c>
      <c r="F5" s="133">
        <f aca="true" t="shared" si="0" ref="F5:P5">+F6</f>
        <v>40207</v>
      </c>
      <c r="G5" s="132">
        <f t="shared" si="0"/>
        <v>40210</v>
      </c>
      <c r="H5" s="133">
        <f t="shared" si="0"/>
        <v>40211</v>
      </c>
      <c r="I5" s="133">
        <f t="shared" si="0"/>
        <v>40212</v>
      </c>
      <c r="J5" s="133">
        <f t="shared" si="0"/>
        <v>40213</v>
      </c>
      <c r="K5" s="134">
        <f t="shared" si="0"/>
        <v>40214</v>
      </c>
      <c r="L5" s="132">
        <f t="shared" si="0"/>
        <v>40217</v>
      </c>
      <c r="M5" s="133">
        <f t="shared" si="0"/>
        <v>40218</v>
      </c>
      <c r="N5" s="133">
        <f t="shared" si="0"/>
        <v>40219</v>
      </c>
      <c r="O5" s="133">
        <f t="shared" si="0"/>
        <v>40220</v>
      </c>
      <c r="P5" s="134">
        <f t="shared" si="0"/>
        <v>40221</v>
      </c>
      <c r="Q5" s="132">
        <f aca="true" t="shared" si="1" ref="Q5:AV5">+Q6</f>
        <v>40224</v>
      </c>
      <c r="R5" s="133">
        <f t="shared" si="1"/>
        <v>40225</v>
      </c>
      <c r="S5" s="133">
        <f t="shared" si="1"/>
        <v>40226</v>
      </c>
      <c r="T5" s="133">
        <f t="shared" si="1"/>
        <v>40227</v>
      </c>
      <c r="U5" s="134">
        <f t="shared" si="1"/>
        <v>40228</v>
      </c>
      <c r="V5" s="132">
        <f t="shared" si="1"/>
        <v>40231</v>
      </c>
      <c r="W5" s="133">
        <f t="shared" si="1"/>
        <v>40232</v>
      </c>
      <c r="X5" s="133">
        <f t="shared" si="1"/>
        <v>40233</v>
      </c>
      <c r="Y5" s="133">
        <f t="shared" si="1"/>
        <v>40234</v>
      </c>
      <c r="Z5" s="134">
        <f t="shared" si="1"/>
        <v>40235</v>
      </c>
      <c r="AA5" s="132">
        <f t="shared" si="1"/>
        <v>40238</v>
      </c>
      <c r="AB5" s="133">
        <f t="shared" si="1"/>
        <v>40239</v>
      </c>
      <c r="AC5" s="133">
        <f t="shared" si="1"/>
        <v>40240</v>
      </c>
      <c r="AD5" s="133">
        <f t="shared" si="1"/>
        <v>40241</v>
      </c>
      <c r="AE5" s="134">
        <f t="shared" si="1"/>
        <v>40242</v>
      </c>
      <c r="AF5" s="132">
        <f t="shared" si="1"/>
        <v>40245</v>
      </c>
      <c r="AG5" s="133">
        <f t="shared" si="1"/>
        <v>40246</v>
      </c>
      <c r="AH5" s="133">
        <f t="shared" si="1"/>
        <v>40247</v>
      </c>
      <c r="AI5" s="133">
        <f t="shared" si="1"/>
        <v>40248</v>
      </c>
      <c r="AJ5" s="133">
        <f t="shared" si="1"/>
        <v>40249</v>
      </c>
      <c r="AK5" s="132">
        <f t="shared" si="1"/>
        <v>40252</v>
      </c>
      <c r="AL5" s="133">
        <f t="shared" si="1"/>
        <v>40253</v>
      </c>
      <c r="AM5" s="133">
        <f t="shared" si="1"/>
        <v>40254</v>
      </c>
      <c r="AN5" s="133">
        <f t="shared" si="1"/>
        <v>40255</v>
      </c>
      <c r="AO5" s="134">
        <f t="shared" si="1"/>
        <v>40256</v>
      </c>
      <c r="AP5" s="132">
        <f t="shared" si="1"/>
        <v>40259</v>
      </c>
      <c r="AQ5" s="133">
        <f t="shared" si="1"/>
        <v>40260</v>
      </c>
      <c r="AR5" s="133">
        <f t="shared" si="1"/>
        <v>40261</v>
      </c>
      <c r="AS5" s="133">
        <f t="shared" si="1"/>
        <v>40262</v>
      </c>
      <c r="AT5" s="134">
        <f t="shared" si="1"/>
        <v>40263</v>
      </c>
      <c r="AU5" s="132">
        <f t="shared" si="1"/>
        <v>40266</v>
      </c>
      <c r="AV5" s="133">
        <f t="shared" si="1"/>
        <v>40267</v>
      </c>
      <c r="AW5" s="134">
        <f aca="true" t="shared" si="2" ref="AW5:CB5">+AW6</f>
        <v>40268</v>
      </c>
      <c r="AX5" s="132">
        <f t="shared" si="2"/>
        <v>40269</v>
      </c>
      <c r="AY5" s="133">
        <f t="shared" si="2"/>
        <v>40270</v>
      </c>
      <c r="AZ5" s="132">
        <f t="shared" si="2"/>
        <v>40273</v>
      </c>
      <c r="BA5" s="133">
        <f t="shared" si="2"/>
        <v>40274</v>
      </c>
      <c r="BB5" s="133">
        <f t="shared" si="2"/>
        <v>40275</v>
      </c>
      <c r="BC5" s="133">
        <f t="shared" si="2"/>
        <v>40276</v>
      </c>
      <c r="BD5" s="134">
        <f t="shared" si="2"/>
        <v>40277</v>
      </c>
      <c r="BE5" s="132">
        <f t="shared" si="2"/>
        <v>40280</v>
      </c>
      <c r="BF5" s="133">
        <f t="shared" si="2"/>
        <v>40281</v>
      </c>
      <c r="BG5" s="133">
        <f t="shared" si="2"/>
        <v>40282</v>
      </c>
      <c r="BH5" s="133">
        <f t="shared" si="2"/>
        <v>40283</v>
      </c>
      <c r="BI5" s="134">
        <f t="shared" si="2"/>
        <v>40284</v>
      </c>
      <c r="BJ5" s="132">
        <f t="shared" si="2"/>
        <v>40287</v>
      </c>
      <c r="BK5" s="133">
        <f t="shared" si="2"/>
        <v>40288</v>
      </c>
      <c r="BL5" s="133">
        <f t="shared" si="2"/>
        <v>40289</v>
      </c>
      <c r="BM5" s="133">
        <f t="shared" si="2"/>
        <v>40290</v>
      </c>
      <c r="BN5" s="134">
        <f t="shared" si="2"/>
        <v>40291</v>
      </c>
      <c r="BO5" s="132">
        <f t="shared" si="2"/>
        <v>40294</v>
      </c>
      <c r="BP5" s="133">
        <f t="shared" si="2"/>
        <v>40295</v>
      </c>
      <c r="BQ5" s="133">
        <f t="shared" si="2"/>
        <v>40296</v>
      </c>
      <c r="BR5" s="133">
        <f t="shared" si="2"/>
        <v>40297</v>
      </c>
      <c r="BS5" s="134">
        <f t="shared" si="2"/>
        <v>40298</v>
      </c>
      <c r="BT5" s="132">
        <f t="shared" si="2"/>
        <v>40301</v>
      </c>
      <c r="BU5" s="133">
        <f t="shared" si="2"/>
        <v>40302</v>
      </c>
      <c r="BV5" s="133">
        <f t="shared" si="2"/>
        <v>40303</v>
      </c>
      <c r="BW5" s="133">
        <f t="shared" si="2"/>
        <v>40304</v>
      </c>
      <c r="BX5" s="134">
        <f t="shared" si="2"/>
        <v>40305</v>
      </c>
      <c r="BY5" s="132">
        <f t="shared" si="2"/>
        <v>40308</v>
      </c>
      <c r="BZ5" s="133">
        <f t="shared" si="2"/>
        <v>40309</v>
      </c>
      <c r="CA5" s="133">
        <f t="shared" si="2"/>
        <v>40310</v>
      </c>
      <c r="CB5" s="133">
        <f t="shared" si="2"/>
        <v>40311</v>
      </c>
      <c r="CC5" s="133">
        <f aca="true" t="shared" si="3" ref="CC5:DH5">+CC6</f>
        <v>40312</v>
      </c>
      <c r="CD5" s="132">
        <f t="shared" si="3"/>
        <v>40315</v>
      </c>
      <c r="CE5" s="133">
        <f t="shared" si="3"/>
        <v>40316</v>
      </c>
      <c r="CF5" s="133">
        <f t="shared" si="3"/>
        <v>40317</v>
      </c>
      <c r="CG5" s="133">
        <f t="shared" si="3"/>
        <v>40318</v>
      </c>
      <c r="CH5" s="134">
        <f t="shared" si="3"/>
        <v>40319</v>
      </c>
      <c r="CI5" s="132">
        <f t="shared" si="3"/>
        <v>40322</v>
      </c>
      <c r="CJ5" s="133">
        <f t="shared" si="3"/>
        <v>40323</v>
      </c>
      <c r="CK5" s="133">
        <f t="shared" si="3"/>
        <v>40324</v>
      </c>
      <c r="CL5" s="133">
        <f t="shared" si="3"/>
        <v>40325</v>
      </c>
      <c r="CM5" s="134">
        <f t="shared" si="3"/>
        <v>40326</v>
      </c>
      <c r="CN5" s="135">
        <f t="shared" si="3"/>
        <v>40329</v>
      </c>
      <c r="CO5" s="132">
        <f t="shared" si="3"/>
        <v>40330</v>
      </c>
      <c r="CP5" s="133">
        <f t="shared" si="3"/>
        <v>40331</v>
      </c>
      <c r="CQ5" s="133">
        <f t="shared" si="3"/>
        <v>40332</v>
      </c>
      <c r="CR5" s="134">
        <f t="shared" si="3"/>
        <v>40333</v>
      </c>
      <c r="CS5" s="132">
        <f t="shared" si="3"/>
        <v>40336</v>
      </c>
      <c r="CT5" s="133">
        <f t="shared" si="3"/>
        <v>40337</v>
      </c>
      <c r="CU5" s="133">
        <f t="shared" si="3"/>
        <v>40338</v>
      </c>
      <c r="CV5" s="133">
        <f t="shared" si="3"/>
        <v>40339</v>
      </c>
      <c r="CW5" s="134">
        <f t="shared" si="3"/>
        <v>40340</v>
      </c>
      <c r="CX5" s="132">
        <f t="shared" si="3"/>
        <v>40343</v>
      </c>
      <c r="CY5" s="133">
        <f t="shared" si="3"/>
        <v>40344</v>
      </c>
      <c r="CZ5" s="133">
        <f t="shared" si="3"/>
        <v>40345</v>
      </c>
      <c r="DA5" s="133">
        <f t="shared" si="3"/>
        <v>40346</v>
      </c>
      <c r="DB5" s="134">
        <f t="shared" si="3"/>
        <v>40347</v>
      </c>
      <c r="DC5" s="132">
        <f t="shared" si="3"/>
        <v>40350</v>
      </c>
      <c r="DD5" s="133">
        <f t="shared" si="3"/>
        <v>40351</v>
      </c>
      <c r="DE5" s="133">
        <f t="shared" si="3"/>
        <v>40352</v>
      </c>
      <c r="DF5" s="133">
        <f t="shared" si="3"/>
        <v>40353</v>
      </c>
      <c r="DG5" s="133">
        <f t="shared" si="3"/>
        <v>40354</v>
      </c>
      <c r="DH5" s="132">
        <f t="shared" si="3"/>
        <v>40357</v>
      </c>
      <c r="DI5" s="133">
        <f aca="true" t="shared" si="4" ref="DI5:EJ5">+DI6</f>
        <v>40358</v>
      </c>
      <c r="DJ5" s="134">
        <f t="shared" si="4"/>
        <v>40359</v>
      </c>
      <c r="DK5" s="133">
        <f t="shared" si="4"/>
        <v>40360</v>
      </c>
      <c r="DL5" s="134">
        <f t="shared" si="4"/>
        <v>40361</v>
      </c>
      <c r="DM5" s="132">
        <f t="shared" si="4"/>
        <v>40364</v>
      </c>
      <c r="DN5" s="133">
        <f t="shared" si="4"/>
        <v>40365</v>
      </c>
      <c r="DO5" s="133">
        <f t="shared" si="4"/>
        <v>40366</v>
      </c>
      <c r="DP5" s="133">
        <f t="shared" si="4"/>
        <v>40367</v>
      </c>
      <c r="DQ5" s="134">
        <f t="shared" si="4"/>
        <v>40368</v>
      </c>
      <c r="DR5" s="132">
        <f t="shared" si="4"/>
        <v>40371</v>
      </c>
      <c r="DS5" s="133">
        <f t="shared" si="4"/>
        <v>40372</v>
      </c>
      <c r="DT5" s="133">
        <f t="shared" si="4"/>
        <v>40373</v>
      </c>
      <c r="DU5" s="133">
        <f t="shared" si="4"/>
        <v>40374</v>
      </c>
      <c r="DV5" s="134">
        <f t="shared" si="4"/>
        <v>40375</v>
      </c>
      <c r="DW5" s="132">
        <f t="shared" si="4"/>
        <v>40378</v>
      </c>
      <c r="DX5" s="133">
        <f t="shared" si="4"/>
        <v>40379</v>
      </c>
      <c r="DY5" s="133">
        <f t="shared" si="4"/>
        <v>40380</v>
      </c>
      <c r="DZ5" s="133">
        <f t="shared" si="4"/>
        <v>40381</v>
      </c>
      <c r="EA5" s="134">
        <f t="shared" si="4"/>
        <v>40382</v>
      </c>
      <c r="EB5" s="132">
        <f t="shared" si="4"/>
        <v>40385</v>
      </c>
      <c r="EC5" s="133">
        <f t="shared" si="4"/>
        <v>40386</v>
      </c>
      <c r="ED5" s="133">
        <f t="shared" si="4"/>
        <v>40387</v>
      </c>
      <c r="EE5" s="133">
        <f t="shared" si="4"/>
        <v>40388</v>
      </c>
      <c r="EF5" s="134">
        <f t="shared" si="4"/>
        <v>40389</v>
      </c>
      <c r="EG5" s="136">
        <f t="shared" si="4"/>
        <v>40392</v>
      </c>
      <c r="EH5" s="136">
        <f t="shared" si="4"/>
        <v>40393</v>
      </c>
      <c r="EI5" s="136">
        <f t="shared" si="4"/>
        <v>40394</v>
      </c>
      <c r="EJ5" s="136">
        <f t="shared" si="4"/>
        <v>40395</v>
      </c>
    </row>
    <row r="6" spans="2:140" s="130" customFormat="1" ht="13.5" thickBot="1">
      <c r="B6" s="144"/>
      <c r="C6" s="131"/>
      <c r="E6" s="137">
        <v>40206</v>
      </c>
      <c r="F6" s="138">
        <v>40207</v>
      </c>
      <c r="G6" s="137">
        <v>40210</v>
      </c>
      <c r="H6" s="138">
        <v>40211</v>
      </c>
      <c r="I6" s="138">
        <v>40212</v>
      </c>
      <c r="J6" s="138">
        <v>40213</v>
      </c>
      <c r="K6" s="139">
        <v>40214</v>
      </c>
      <c r="L6" s="137">
        <v>40217</v>
      </c>
      <c r="M6" s="138">
        <v>40218</v>
      </c>
      <c r="N6" s="138">
        <v>40219</v>
      </c>
      <c r="O6" s="138">
        <v>40220</v>
      </c>
      <c r="P6" s="139">
        <v>40221</v>
      </c>
      <c r="Q6" s="137">
        <v>40224</v>
      </c>
      <c r="R6" s="138">
        <v>40225</v>
      </c>
      <c r="S6" s="138">
        <v>40226</v>
      </c>
      <c r="T6" s="138">
        <v>40227</v>
      </c>
      <c r="U6" s="139">
        <v>40228</v>
      </c>
      <c r="V6" s="137">
        <v>40231</v>
      </c>
      <c r="W6" s="138">
        <v>40232</v>
      </c>
      <c r="X6" s="138">
        <v>40233</v>
      </c>
      <c r="Y6" s="138">
        <v>40234</v>
      </c>
      <c r="Z6" s="139">
        <v>40235</v>
      </c>
      <c r="AA6" s="137">
        <v>40238</v>
      </c>
      <c r="AB6" s="138">
        <v>40239</v>
      </c>
      <c r="AC6" s="138">
        <v>40240</v>
      </c>
      <c r="AD6" s="138">
        <v>40241</v>
      </c>
      <c r="AE6" s="139">
        <v>40242</v>
      </c>
      <c r="AF6" s="137">
        <v>40245</v>
      </c>
      <c r="AG6" s="138">
        <v>40246</v>
      </c>
      <c r="AH6" s="138">
        <v>40247</v>
      </c>
      <c r="AI6" s="138">
        <v>40248</v>
      </c>
      <c r="AJ6" s="138">
        <v>40249</v>
      </c>
      <c r="AK6" s="137">
        <v>40252</v>
      </c>
      <c r="AL6" s="138">
        <v>40253</v>
      </c>
      <c r="AM6" s="138">
        <v>40254</v>
      </c>
      <c r="AN6" s="138">
        <v>40255</v>
      </c>
      <c r="AO6" s="139">
        <v>40256</v>
      </c>
      <c r="AP6" s="137">
        <v>40259</v>
      </c>
      <c r="AQ6" s="138">
        <v>40260</v>
      </c>
      <c r="AR6" s="138">
        <v>40261</v>
      </c>
      <c r="AS6" s="138">
        <v>40262</v>
      </c>
      <c r="AT6" s="139">
        <v>40263</v>
      </c>
      <c r="AU6" s="137">
        <v>40266</v>
      </c>
      <c r="AV6" s="138">
        <v>40267</v>
      </c>
      <c r="AW6" s="139">
        <v>40268</v>
      </c>
      <c r="AX6" s="137">
        <v>40269</v>
      </c>
      <c r="AY6" s="138">
        <v>40270</v>
      </c>
      <c r="AZ6" s="137">
        <v>40273</v>
      </c>
      <c r="BA6" s="138">
        <v>40274</v>
      </c>
      <c r="BB6" s="138">
        <v>40275</v>
      </c>
      <c r="BC6" s="138">
        <v>40276</v>
      </c>
      <c r="BD6" s="139">
        <v>40277</v>
      </c>
      <c r="BE6" s="137">
        <v>40280</v>
      </c>
      <c r="BF6" s="138">
        <v>40281</v>
      </c>
      <c r="BG6" s="138">
        <v>40282</v>
      </c>
      <c r="BH6" s="138">
        <v>40283</v>
      </c>
      <c r="BI6" s="139">
        <v>40284</v>
      </c>
      <c r="BJ6" s="137">
        <v>40287</v>
      </c>
      <c r="BK6" s="138">
        <v>40288</v>
      </c>
      <c r="BL6" s="138">
        <v>40289</v>
      </c>
      <c r="BM6" s="138">
        <v>40290</v>
      </c>
      <c r="BN6" s="139">
        <v>40291</v>
      </c>
      <c r="BO6" s="137">
        <v>40294</v>
      </c>
      <c r="BP6" s="138">
        <v>40295</v>
      </c>
      <c r="BQ6" s="138">
        <v>40296</v>
      </c>
      <c r="BR6" s="138">
        <v>40297</v>
      </c>
      <c r="BS6" s="139">
        <v>40298</v>
      </c>
      <c r="BT6" s="137">
        <v>40301</v>
      </c>
      <c r="BU6" s="138">
        <v>40302</v>
      </c>
      <c r="BV6" s="138">
        <v>40303</v>
      </c>
      <c r="BW6" s="138">
        <v>40304</v>
      </c>
      <c r="BX6" s="139">
        <v>40305</v>
      </c>
      <c r="BY6" s="137">
        <v>40308</v>
      </c>
      <c r="BZ6" s="138">
        <v>40309</v>
      </c>
      <c r="CA6" s="138">
        <v>40310</v>
      </c>
      <c r="CB6" s="138">
        <v>40311</v>
      </c>
      <c r="CC6" s="138">
        <v>40312</v>
      </c>
      <c r="CD6" s="137">
        <v>40315</v>
      </c>
      <c r="CE6" s="138">
        <v>40316</v>
      </c>
      <c r="CF6" s="138">
        <v>40317</v>
      </c>
      <c r="CG6" s="138">
        <v>40318</v>
      </c>
      <c r="CH6" s="139">
        <v>40319</v>
      </c>
      <c r="CI6" s="137">
        <v>40322</v>
      </c>
      <c r="CJ6" s="138">
        <v>40323</v>
      </c>
      <c r="CK6" s="138">
        <v>40324</v>
      </c>
      <c r="CL6" s="138">
        <v>40325</v>
      </c>
      <c r="CM6" s="139">
        <v>40326</v>
      </c>
      <c r="CN6" s="140">
        <v>40329</v>
      </c>
      <c r="CO6" s="137">
        <v>40330</v>
      </c>
      <c r="CP6" s="138">
        <v>40331</v>
      </c>
      <c r="CQ6" s="138">
        <v>40332</v>
      </c>
      <c r="CR6" s="139">
        <v>40333</v>
      </c>
      <c r="CS6" s="137">
        <v>40336</v>
      </c>
      <c r="CT6" s="138">
        <v>40337</v>
      </c>
      <c r="CU6" s="138">
        <v>40338</v>
      </c>
      <c r="CV6" s="138">
        <v>40339</v>
      </c>
      <c r="CW6" s="139">
        <v>40340</v>
      </c>
      <c r="CX6" s="137">
        <v>40343</v>
      </c>
      <c r="CY6" s="138">
        <v>40344</v>
      </c>
      <c r="CZ6" s="138">
        <v>40345</v>
      </c>
      <c r="DA6" s="138">
        <v>40346</v>
      </c>
      <c r="DB6" s="139">
        <v>40347</v>
      </c>
      <c r="DC6" s="137">
        <v>40350</v>
      </c>
      <c r="DD6" s="138">
        <v>40351</v>
      </c>
      <c r="DE6" s="138">
        <v>40352</v>
      </c>
      <c r="DF6" s="138">
        <v>40353</v>
      </c>
      <c r="DG6" s="138">
        <v>40354</v>
      </c>
      <c r="DH6" s="137">
        <v>40357</v>
      </c>
      <c r="DI6" s="138">
        <v>40358</v>
      </c>
      <c r="DJ6" s="139">
        <v>40359</v>
      </c>
      <c r="DK6" s="138">
        <v>40360</v>
      </c>
      <c r="DL6" s="139">
        <v>40361</v>
      </c>
      <c r="DM6" s="137">
        <v>40364</v>
      </c>
      <c r="DN6" s="138">
        <v>40365</v>
      </c>
      <c r="DO6" s="138">
        <v>40366</v>
      </c>
      <c r="DP6" s="138">
        <v>40367</v>
      </c>
      <c r="DQ6" s="139">
        <v>40368</v>
      </c>
      <c r="DR6" s="137">
        <v>40371</v>
      </c>
      <c r="DS6" s="138">
        <v>40372</v>
      </c>
      <c r="DT6" s="138">
        <v>40373</v>
      </c>
      <c r="DU6" s="138">
        <v>40374</v>
      </c>
      <c r="DV6" s="139">
        <v>40375</v>
      </c>
      <c r="DW6" s="137">
        <v>40378</v>
      </c>
      <c r="DX6" s="138">
        <v>40379</v>
      </c>
      <c r="DY6" s="138">
        <v>40380</v>
      </c>
      <c r="DZ6" s="138">
        <v>40381</v>
      </c>
      <c r="EA6" s="139">
        <v>40382</v>
      </c>
      <c r="EB6" s="137">
        <v>40385</v>
      </c>
      <c r="EC6" s="138">
        <v>40386</v>
      </c>
      <c r="ED6" s="138">
        <v>40387</v>
      </c>
      <c r="EE6" s="138">
        <v>40388</v>
      </c>
      <c r="EF6" s="139">
        <v>40389</v>
      </c>
      <c r="EG6" s="141">
        <v>40392</v>
      </c>
      <c r="EH6" s="141">
        <v>40393</v>
      </c>
      <c r="EI6" s="141">
        <v>40394</v>
      </c>
      <c r="EJ6" s="141">
        <v>40395</v>
      </c>
    </row>
    <row r="9" spans="1:147" s="116" customFormat="1" ht="27.75" customHeight="1">
      <c r="A9" s="116" t="s">
        <v>172</v>
      </c>
      <c r="B9" s="145" t="s">
        <v>155</v>
      </c>
      <c r="C9" s="117">
        <v>40207</v>
      </c>
      <c r="D9" s="116" t="s">
        <v>169</v>
      </c>
      <c r="E9" s="118"/>
      <c r="F9" s="118"/>
      <c r="G9" s="119"/>
      <c r="H9" s="120"/>
      <c r="I9" s="120"/>
      <c r="J9" s="120"/>
      <c r="K9" s="120"/>
      <c r="L9" s="120"/>
      <c r="M9" s="120"/>
      <c r="N9" s="120"/>
      <c r="O9" s="120"/>
      <c r="P9" s="120"/>
      <c r="Q9" s="120"/>
      <c r="R9" s="120"/>
      <c r="S9" s="120"/>
      <c r="T9" s="120"/>
      <c r="U9" s="120"/>
      <c r="V9" s="120"/>
      <c r="W9" s="120"/>
      <c r="X9" s="120"/>
      <c r="Y9" s="120"/>
      <c r="Z9" s="121"/>
      <c r="AA9" s="119"/>
      <c r="AB9" s="120"/>
      <c r="AC9" s="120"/>
      <c r="AD9" s="120"/>
      <c r="AE9" s="120"/>
      <c r="AF9" s="120"/>
      <c r="AG9" s="120"/>
      <c r="AH9" s="120"/>
      <c r="AI9" s="120"/>
      <c r="AJ9" s="120"/>
      <c r="AK9" s="120"/>
      <c r="AL9" s="120"/>
      <c r="AM9" s="120"/>
      <c r="AN9" s="120"/>
      <c r="AO9" s="120"/>
      <c r="AP9" s="120"/>
      <c r="AQ9" s="120"/>
      <c r="AR9" s="120"/>
      <c r="AS9" s="120"/>
      <c r="AT9" s="120"/>
      <c r="AU9" s="120"/>
      <c r="AV9" s="120"/>
      <c r="AW9" s="121"/>
      <c r="AX9" s="119"/>
      <c r="AY9" s="120"/>
      <c r="AZ9" s="120"/>
      <c r="BA9" s="120"/>
      <c r="BB9" s="120"/>
      <c r="BC9" s="120"/>
      <c r="BD9" s="120"/>
      <c r="BE9" s="120"/>
      <c r="BF9" s="120"/>
      <c r="BG9" s="120"/>
      <c r="BH9" s="120"/>
      <c r="BI9" s="120"/>
      <c r="BJ9" s="120"/>
      <c r="BK9" s="120"/>
      <c r="BL9" s="120"/>
      <c r="BM9" s="120"/>
      <c r="BN9" s="120"/>
      <c r="BO9" s="120"/>
      <c r="BP9" s="120"/>
      <c r="BQ9" s="120"/>
      <c r="BR9" s="120"/>
      <c r="BS9" s="121"/>
      <c r="BT9" s="119"/>
      <c r="BU9" s="120"/>
      <c r="BV9" s="120"/>
      <c r="BW9" s="120"/>
      <c r="BX9" s="120"/>
      <c r="BY9" s="120"/>
      <c r="BZ9" s="120"/>
      <c r="CA9" s="120"/>
      <c r="CB9" s="120"/>
      <c r="CC9" s="120"/>
      <c r="CD9" s="120"/>
      <c r="CE9" s="120"/>
      <c r="CF9" s="120"/>
      <c r="CG9" s="120"/>
      <c r="CH9" s="120"/>
      <c r="CI9" s="120"/>
      <c r="CJ9" s="120"/>
      <c r="CK9" s="120"/>
      <c r="CL9" s="120"/>
      <c r="CM9" s="120"/>
      <c r="CN9" s="121"/>
      <c r="CO9" s="119"/>
      <c r="CP9" s="120"/>
      <c r="CQ9" s="120"/>
      <c r="CR9" s="120"/>
      <c r="CS9" s="120"/>
      <c r="CT9" s="120"/>
      <c r="CU9" s="120"/>
      <c r="CV9" s="120"/>
      <c r="CW9" s="120"/>
      <c r="CX9" s="120"/>
      <c r="CY9" s="120"/>
      <c r="CZ9" s="120"/>
      <c r="DA9" s="120"/>
      <c r="DB9" s="120"/>
      <c r="DC9" s="120"/>
      <c r="DD9" s="120"/>
      <c r="DE9" s="120"/>
      <c r="DF9" s="120"/>
      <c r="DG9" s="120"/>
      <c r="DH9" s="120"/>
      <c r="DI9" s="120"/>
      <c r="DJ9" s="121"/>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row>
    <row r="10" spans="2:147" ht="27.75" customHeight="1">
      <c r="B10" s="142" t="s">
        <v>156</v>
      </c>
      <c r="C10" s="104">
        <v>40207</v>
      </c>
      <c r="D10" t="s">
        <v>170</v>
      </c>
      <c r="EK10" s="105"/>
      <c r="EL10" s="105"/>
      <c r="EM10" s="105"/>
      <c r="EN10" s="105"/>
      <c r="EO10" s="105"/>
      <c r="EP10" s="105"/>
      <c r="EQ10" s="105"/>
    </row>
    <row r="11" spans="2:147" ht="27.75" customHeight="1">
      <c r="B11" s="142" t="s">
        <v>157</v>
      </c>
      <c r="C11" s="104">
        <v>40207</v>
      </c>
      <c r="D11" t="s">
        <v>169</v>
      </c>
      <c r="EK11" s="105"/>
      <c r="EL11" s="105"/>
      <c r="EM11" s="105"/>
      <c r="EN11" s="105"/>
      <c r="EO11" s="105"/>
      <c r="EP11" s="105"/>
      <c r="EQ11" s="105"/>
    </row>
    <row r="12" spans="2:147" ht="27.75" customHeight="1">
      <c r="B12" s="142" t="s">
        <v>158</v>
      </c>
      <c r="C12" s="104">
        <v>40207</v>
      </c>
      <c r="D12" t="s">
        <v>170</v>
      </c>
      <c r="EK12" s="105"/>
      <c r="EL12" s="105"/>
      <c r="EM12" s="105"/>
      <c r="EN12" s="105"/>
      <c r="EO12" s="105"/>
      <c r="EP12" s="105"/>
      <c r="EQ12" s="105"/>
    </row>
    <row r="13" spans="2:147" ht="27.75" customHeight="1">
      <c r="B13" s="142" t="s">
        <v>159</v>
      </c>
      <c r="C13" s="104">
        <v>40207</v>
      </c>
      <c r="D13" t="s">
        <v>170</v>
      </c>
      <c r="EK13" s="105"/>
      <c r="EL13" s="105"/>
      <c r="EM13" s="105"/>
      <c r="EN13" s="105"/>
      <c r="EO13" s="105"/>
      <c r="EP13" s="105"/>
      <c r="EQ13" s="105"/>
    </row>
    <row r="14" spans="2:147" ht="27.75" customHeight="1">
      <c r="B14" s="142" t="s">
        <v>184</v>
      </c>
      <c r="C14" s="104">
        <v>40217</v>
      </c>
      <c r="D14" t="s">
        <v>65</v>
      </c>
      <c r="EK14" s="105"/>
      <c r="EL14" s="105"/>
      <c r="EM14" s="105"/>
      <c r="EN14" s="105"/>
      <c r="EO14" s="105"/>
      <c r="EP14" s="105"/>
      <c r="EQ14" s="105"/>
    </row>
    <row r="15" spans="2:147" ht="27.75" customHeight="1">
      <c r="B15" s="142" t="s">
        <v>185</v>
      </c>
      <c r="C15" s="104">
        <v>40217</v>
      </c>
      <c r="D15" t="s">
        <v>65</v>
      </c>
      <c r="EK15" s="105"/>
      <c r="EL15" s="105"/>
      <c r="EM15" s="105"/>
      <c r="EN15" s="105"/>
      <c r="EO15" s="105"/>
      <c r="EP15" s="105"/>
      <c r="EQ15" s="105"/>
    </row>
    <row r="16" spans="2:147" ht="27.75" customHeight="1">
      <c r="B16" s="142" t="s">
        <v>186</v>
      </c>
      <c r="C16" s="104">
        <v>40217</v>
      </c>
      <c r="D16" t="s">
        <v>72</v>
      </c>
      <c r="EK16" s="105"/>
      <c r="EL16" s="105"/>
      <c r="EM16" s="105"/>
      <c r="EN16" s="105"/>
      <c r="EO16" s="105"/>
      <c r="EP16" s="105"/>
      <c r="EQ16" s="105"/>
    </row>
    <row r="17" spans="2:147" ht="27.75" customHeight="1">
      <c r="B17" s="142" t="s">
        <v>160</v>
      </c>
      <c r="C17" s="104">
        <v>40228</v>
      </c>
      <c r="D17" t="s">
        <v>170</v>
      </c>
      <c r="EK17" s="105"/>
      <c r="EL17" s="105"/>
      <c r="EM17" s="105"/>
      <c r="EN17" s="105"/>
      <c r="EO17" s="105"/>
      <c r="EP17" s="105"/>
      <c r="EQ17" s="105"/>
    </row>
    <row r="18" spans="2:147" ht="27.75" customHeight="1">
      <c r="B18" s="142" t="s">
        <v>161</v>
      </c>
      <c r="C18" s="104">
        <v>40228</v>
      </c>
      <c r="D18" t="s">
        <v>170</v>
      </c>
      <c r="EK18" s="105"/>
      <c r="EL18" s="105"/>
      <c r="EM18" s="105"/>
      <c r="EN18" s="105"/>
      <c r="EO18" s="105"/>
      <c r="EP18" s="105"/>
      <c r="EQ18" s="105"/>
    </row>
    <row r="19" spans="2:147" ht="27.75" customHeight="1">
      <c r="B19" s="142" t="s">
        <v>162</v>
      </c>
      <c r="C19" s="104">
        <v>40235</v>
      </c>
      <c r="D19" t="s">
        <v>169</v>
      </c>
      <c r="EK19" s="105"/>
      <c r="EL19" s="105"/>
      <c r="EM19" s="105"/>
      <c r="EN19" s="105"/>
      <c r="EO19" s="105"/>
      <c r="EP19" s="105"/>
      <c r="EQ19" s="105"/>
    </row>
    <row r="20" spans="1:147" s="116" customFormat="1" ht="27.75" customHeight="1">
      <c r="A20" s="116" t="s">
        <v>172</v>
      </c>
      <c r="B20" s="145" t="s">
        <v>193</v>
      </c>
      <c r="C20" s="117">
        <v>40235</v>
      </c>
      <c r="D20" s="116" t="s">
        <v>72</v>
      </c>
      <c r="E20" s="118"/>
      <c r="F20" s="118"/>
      <c r="G20" s="119"/>
      <c r="H20" s="120"/>
      <c r="I20" s="120"/>
      <c r="J20" s="120"/>
      <c r="K20" s="120"/>
      <c r="L20" s="120"/>
      <c r="M20" s="120"/>
      <c r="N20" s="120"/>
      <c r="O20" s="120"/>
      <c r="P20" s="120"/>
      <c r="Q20" s="120"/>
      <c r="R20" s="120"/>
      <c r="S20" s="120"/>
      <c r="T20" s="120"/>
      <c r="U20" s="120"/>
      <c r="V20" s="120"/>
      <c r="W20" s="120"/>
      <c r="X20" s="120"/>
      <c r="Y20" s="120"/>
      <c r="Z20" s="121"/>
      <c r="AA20" s="119"/>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1"/>
      <c r="AX20" s="119"/>
      <c r="AY20" s="120"/>
      <c r="AZ20" s="120"/>
      <c r="BA20" s="120"/>
      <c r="BB20" s="120"/>
      <c r="BC20" s="120"/>
      <c r="BD20" s="120"/>
      <c r="BE20" s="120"/>
      <c r="BF20" s="120"/>
      <c r="BG20" s="120"/>
      <c r="BH20" s="120"/>
      <c r="BI20" s="120"/>
      <c r="BJ20" s="120"/>
      <c r="BK20" s="120"/>
      <c r="BL20" s="120"/>
      <c r="BM20" s="120"/>
      <c r="BN20" s="120"/>
      <c r="BO20" s="120"/>
      <c r="BP20" s="120"/>
      <c r="BQ20" s="120"/>
      <c r="BR20" s="120"/>
      <c r="BS20" s="121"/>
      <c r="BT20" s="119"/>
      <c r="BU20" s="120"/>
      <c r="BV20" s="120"/>
      <c r="BW20" s="120"/>
      <c r="BX20" s="120"/>
      <c r="BY20" s="120"/>
      <c r="BZ20" s="120"/>
      <c r="CA20" s="120"/>
      <c r="CB20" s="120"/>
      <c r="CC20" s="120"/>
      <c r="CD20" s="120"/>
      <c r="CE20" s="120"/>
      <c r="CF20" s="120"/>
      <c r="CG20" s="120"/>
      <c r="CH20" s="120"/>
      <c r="CI20" s="120"/>
      <c r="CJ20" s="120"/>
      <c r="CK20" s="120"/>
      <c r="CL20" s="120"/>
      <c r="CM20" s="120"/>
      <c r="CN20" s="121"/>
      <c r="CO20" s="119"/>
      <c r="CP20" s="120"/>
      <c r="CQ20" s="120"/>
      <c r="CR20" s="120"/>
      <c r="CS20" s="120"/>
      <c r="CT20" s="120"/>
      <c r="CU20" s="120"/>
      <c r="CV20" s="120"/>
      <c r="CW20" s="120"/>
      <c r="CX20" s="120"/>
      <c r="CY20" s="120"/>
      <c r="CZ20" s="120"/>
      <c r="DA20" s="120"/>
      <c r="DB20" s="120"/>
      <c r="DC20" s="120"/>
      <c r="DD20" s="120"/>
      <c r="DE20" s="120"/>
      <c r="DF20" s="120"/>
      <c r="DG20" s="120"/>
      <c r="DH20" s="120"/>
      <c r="DI20" s="120"/>
      <c r="DJ20" s="121"/>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row>
    <row r="21" spans="2:147" ht="27.75" customHeight="1">
      <c r="B21" s="142" t="s">
        <v>163</v>
      </c>
      <c r="C21" s="104">
        <v>40269</v>
      </c>
      <c r="D21" t="s">
        <v>169</v>
      </c>
      <c r="EK21" s="105"/>
      <c r="EL21" s="105"/>
      <c r="EM21" s="105"/>
      <c r="EN21" s="105"/>
      <c r="EO21" s="105"/>
      <c r="EP21" s="105"/>
      <c r="EQ21" s="105"/>
    </row>
    <row r="22" spans="2:147" ht="27.75" customHeight="1">
      <c r="B22" s="142" t="s">
        <v>164</v>
      </c>
      <c r="C22" s="104">
        <v>40270</v>
      </c>
      <c r="D22" t="s">
        <v>170</v>
      </c>
      <c r="EK22" s="105"/>
      <c r="EL22" s="105"/>
      <c r="EM22" s="105"/>
      <c r="EN22" s="105"/>
      <c r="EO22" s="105"/>
      <c r="EP22" s="105"/>
      <c r="EQ22" s="105"/>
    </row>
    <row r="23" spans="1:147" s="116" customFormat="1" ht="27.75" customHeight="1">
      <c r="A23" s="116" t="s">
        <v>172</v>
      </c>
      <c r="B23" s="145" t="s">
        <v>179</v>
      </c>
      <c r="C23" s="117">
        <v>40283</v>
      </c>
      <c r="D23" s="116" t="s">
        <v>72</v>
      </c>
      <c r="E23" s="118"/>
      <c r="F23" s="118"/>
      <c r="G23" s="119"/>
      <c r="H23" s="120"/>
      <c r="I23" s="120"/>
      <c r="J23" s="120"/>
      <c r="K23" s="120"/>
      <c r="L23" s="120"/>
      <c r="M23" s="120"/>
      <c r="N23" s="120"/>
      <c r="O23" s="120"/>
      <c r="P23" s="120"/>
      <c r="Q23" s="120"/>
      <c r="R23" s="120"/>
      <c r="S23" s="120"/>
      <c r="T23" s="120"/>
      <c r="U23" s="120"/>
      <c r="V23" s="120"/>
      <c r="W23" s="120"/>
      <c r="X23" s="120"/>
      <c r="Y23" s="120"/>
      <c r="Z23" s="121"/>
      <c r="AA23" s="119"/>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1"/>
      <c r="AX23" s="119"/>
      <c r="AY23" s="120"/>
      <c r="AZ23" s="120"/>
      <c r="BA23" s="120"/>
      <c r="BB23" s="120"/>
      <c r="BC23" s="120"/>
      <c r="BD23" s="120"/>
      <c r="BE23" s="120"/>
      <c r="BF23" s="120"/>
      <c r="BG23" s="120"/>
      <c r="BH23" s="120"/>
      <c r="BI23" s="120"/>
      <c r="BJ23" s="120"/>
      <c r="BK23" s="120"/>
      <c r="BL23" s="120"/>
      <c r="BM23" s="120"/>
      <c r="BN23" s="120"/>
      <c r="BO23" s="120"/>
      <c r="BP23" s="120"/>
      <c r="BQ23" s="120"/>
      <c r="BR23" s="120"/>
      <c r="BS23" s="121"/>
      <c r="BT23" s="119"/>
      <c r="BU23" s="120"/>
      <c r="BV23" s="120"/>
      <c r="BW23" s="120"/>
      <c r="BX23" s="120"/>
      <c r="BY23" s="120"/>
      <c r="BZ23" s="120"/>
      <c r="CA23" s="120"/>
      <c r="CB23" s="120"/>
      <c r="CC23" s="120"/>
      <c r="CD23" s="120"/>
      <c r="CE23" s="120"/>
      <c r="CF23" s="120"/>
      <c r="CG23" s="120"/>
      <c r="CH23" s="120"/>
      <c r="CI23" s="120"/>
      <c r="CJ23" s="120"/>
      <c r="CK23" s="120"/>
      <c r="CL23" s="120"/>
      <c r="CM23" s="120"/>
      <c r="CN23" s="121"/>
      <c r="CO23" s="119"/>
      <c r="CP23" s="120"/>
      <c r="CQ23" s="120"/>
      <c r="CR23" s="120"/>
      <c r="CS23" s="120"/>
      <c r="CT23" s="120"/>
      <c r="CU23" s="120"/>
      <c r="CV23" s="120"/>
      <c r="CW23" s="120"/>
      <c r="CX23" s="120"/>
      <c r="CY23" s="120"/>
      <c r="CZ23" s="120"/>
      <c r="DA23" s="120"/>
      <c r="DB23" s="120"/>
      <c r="DC23" s="120"/>
      <c r="DD23" s="120"/>
      <c r="DE23" s="120"/>
      <c r="DF23" s="120"/>
      <c r="DG23" s="120"/>
      <c r="DH23" s="120"/>
      <c r="DI23" s="120"/>
      <c r="DJ23" s="121"/>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row>
    <row r="24" spans="2:147" ht="27.75" customHeight="1">
      <c r="B24" s="142" t="s">
        <v>182</v>
      </c>
      <c r="C24" s="104">
        <v>40283</v>
      </c>
      <c r="D24" t="s">
        <v>72</v>
      </c>
      <c r="EK24" s="105"/>
      <c r="EL24" s="105"/>
      <c r="EM24" s="105"/>
      <c r="EN24" s="105"/>
      <c r="EO24" s="105"/>
      <c r="EP24" s="105"/>
      <c r="EQ24" s="105"/>
    </row>
    <row r="25" spans="2:147" ht="27.75" customHeight="1">
      <c r="B25" s="142" t="s">
        <v>165</v>
      </c>
      <c r="C25" s="104">
        <v>40284</v>
      </c>
      <c r="D25" t="s">
        <v>170</v>
      </c>
      <c r="EK25" s="105"/>
      <c r="EL25" s="105"/>
      <c r="EM25" s="105"/>
      <c r="EN25" s="105"/>
      <c r="EO25" s="105"/>
      <c r="EP25" s="105"/>
      <c r="EQ25" s="105"/>
    </row>
    <row r="26" spans="1:147" s="116" customFormat="1" ht="27.75" customHeight="1">
      <c r="A26" s="116" t="s">
        <v>172</v>
      </c>
      <c r="B26" s="145" t="s">
        <v>187</v>
      </c>
      <c r="C26" s="117">
        <v>40294</v>
      </c>
      <c r="D26" s="116" t="s">
        <v>72</v>
      </c>
      <c r="E26" s="118"/>
      <c r="F26" s="118"/>
      <c r="G26" s="119"/>
      <c r="H26" s="120"/>
      <c r="I26" s="120"/>
      <c r="J26" s="120"/>
      <c r="K26" s="120"/>
      <c r="L26" s="120"/>
      <c r="M26" s="120"/>
      <c r="N26" s="120"/>
      <c r="O26" s="120"/>
      <c r="P26" s="120"/>
      <c r="Q26" s="120"/>
      <c r="R26" s="120"/>
      <c r="S26" s="120"/>
      <c r="T26" s="120"/>
      <c r="U26" s="120"/>
      <c r="V26" s="120"/>
      <c r="W26" s="120"/>
      <c r="X26" s="120"/>
      <c r="Y26" s="120"/>
      <c r="Z26" s="121"/>
      <c r="AA26" s="119"/>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1"/>
      <c r="AX26" s="119"/>
      <c r="AY26" s="120"/>
      <c r="AZ26" s="120"/>
      <c r="BA26" s="120"/>
      <c r="BB26" s="120"/>
      <c r="BC26" s="120"/>
      <c r="BD26" s="120"/>
      <c r="BE26" s="120"/>
      <c r="BF26" s="120"/>
      <c r="BG26" s="120"/>
      <c r="BH26" s="120"/>
      <c r="BI26" s="120"/>
      <c r="BJ26" s="120"/>
      <c r="BK26" s="120"/>
      <c r="BL26" s="120"/>
      <c r="BM26" s="120"/>
      <c r="BN26" s="120"/>
      <c r="BO26" s="120"/>
      <c r="BP26" s="120"/>
      <c r="BQ26" s="120"/>
      <c r="BR26" s="120"/>
      <c r="BS26" s="121"/>
      <c r="BT26" s="119"/>
      <c r="BU26" s="120"/>
      <c r="BV26" s="120"/>
      <c r="BW26" s="120"/>
      <c r="BX26" s="120"/>
      <c r="BY26" s="120"/>
      <c r="BZ26" s="120"/>
      <c r="CA26" s="120"/>
      <c r="CB26" s="120"/>
      <c r="CC26" s="120"/>
      <c r="CD26" s="120"/>
      <c r="CE26" s="120"/>
      <c r="CF26" s="120"/>
      <c r="CG26" s="120"/>
      <c r="CH26" s="120"/>
      <c r="CI26" s="120"/>
      <c r="CJ26" s="120"/>
      <c r="CK26" s="120"/>
      <c r="CL26" s="120"/>
      <c r="CM26" s="120"/>
      <c r="CN26" s="121"/>
      <c r="CO26" s="119"/>
      <c r="CP26" s="120"/>
      <c r="CQ26" s="120"/>
      <c r="CR26" s="120"/>
      <c r="CS26" s="120"/>
      <c r="CT26" s="120"/>
      <c r="CU26" s="120"/>
      <c r="CV26" s="120"/>
      <c r="CW26" s="120"/>
      <c r="CX26" s="120"/>
      <c r="CY26" s="120"/>
      <c r="CZ26" s="120"/>
      <c r="DA26" s="120"/>
      <c r="DB26" s="120"/>
      <c r="DC26" s="120"/>
      <c r="DD26" s="120"/>
      <c r="DE26" s="120"/>
      <c r="DF26" s="120"/>
      <c r="DG26" s="120"/>
      <c r="DH26" s="120"/>
      <c r="DI26" s="120"/>
      <c r="DJ26" s="121"/>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row>
    <row r="27" spans="2:147" ht="27.75" customHeight="1">
      <c r="B27" s="142" t="s">
        <v>188</v>
      </c>
      <c r="C27" s="104">
        <v>40297</v>
      </c>
      <c r="D27" t="s">
        <v>65</v>
      </c>
      <c r="EK27" s="105"/>
      <c r="EL27" s="105"/>
      <c r="EM27" s="105"/>
      <c r="EN27" s="105"/>
      <c r="EO27" s="105"/>
      <c r="EP27" s="105"/>
      <c r="EQ27" s="105"/>
    </row>
    <row r="28" spans="1:147" s="116" customFormat="1" ht="27.75" customHeight="1">
      <c r="A28" s="116" t="s">
        <v>172</v>
      </c>
      <c r="B28" s="145" t="s">
        <v>180</v>
      </c>
      <c r="C28" s="117">
        <v>40297</v>
      </c>
      <c r="D28" s="116" t="s">
        <v>65</v>
      </c>
      <c r="E28" s="118"/>
      <c r="F28" s="118"/>
      <c r="G28" s="119"/>
      <c r="H28" s="120"/>
      <c r="I28" s="120"/>
      <c r="J28" s="120"/>
      <c r="K28" s="120"/>
      <c r="L28" s="120"/>
      <c r="M28" s="120"/>
      <c r="N28" s="120"/>
      <c r="O28" s="120"/>
      <c r="P28" s="120"/>
      <c r="Q28" s="120"/>
      <c r="R28" s="120"/>
      <c r="S28" s="120"/>
      <c r="T28" s="120"/>
      <c r="U28" s="120"/>
      <c r="V28" s="120"/>
      <c r="W28" s="120"/>
      <c r="X28" s="120"/>
      <c r="Y28" s="120"/>
      <c r="Z28" s="121"/>
      <c r="AA28" s="119"/>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1"/>
      <c r="AX28" s="119"/>
      <c r="AY28" s="120"/>
      <c r="AZ28" s="120"/>
      <c r="BA28" s="120"/>
      <c r="BB28" s="120"/>
      <c r="BC28" s="120"/>
      <c r="BD28" s="120"/>
      <c r="BE28" s="120"/>
      <c r="BF28" s="120"/>
      <c r="BG28" s="120"/>
      <c r="BH28" s="120"/>
      <c r="BI28" s="120"/>
      <c r="BJ28" s="120"/>
      <c r="BK28" s="120"/>
      <c r="BL28" s="120"/>
      <c r="BM28" s="120"/>
      <c r="BN28" s="120"/>
      <c r="BO28" s="120"/>
      <c r="BP28" s="120"/>
      <c r="BQ28" s="120"/>
      <c r="BR28" s="120"/>
      <c r="BS28" s="121"/>
      <c r="BT28" s="119"/>
      <c r="BU28" s="120"/>
      <c r="BV28" s="120"/>
      <c r="BW28" s="120"/>
      <c r="BX28" s="120"/>
      <c r="BY28" s="120"/>
      <c r="BZ28" s="120"/>
      <c r="CA28" s="120"/>
      <c r="CB28" s="120"/>
      <c r="CC28" s="120"/>
      <c r="CD28" s="120"/>
      <c r="CE28" s="120"/>
      <c r="CF28" s="120"/>
      <c r="CG28" s="120"/>
      <c r="CH28" s="120"/>
      <c r="CI28" s="120"/>
      <c r="CJ28" s="120"/>
      <c r="CK28" s="120"/>
      <c r="CL28" s="120"/>
      <c r="CM28" s="120"/>
      <c r="CN28" s="121"/>
      <c r="CO28" s="119"/>
      <c r="CP28" s="120"/>
      <c r="CQ28" s="120"/>
      <c r="CR28" s="120"/>
      <c r="CS28" s="120"/>
      <c r="CT28" s="120"/>
      <c r="CU28" s="120"/>
      <c r="CV28" s="120"/>
      <c r="CW28" s="120"/>
      <c r="CX28" s="120"/>
      <c r="CY28" s="120"/>
      <c r="CZ28" s="120"/>
      <c r="DA28" s="120"/>
      <c r="DB28" s="120"/>
      <c r="DC28" s="120"/>
      <c r="DD28" s="120"/>
      <c r="DE28" s="120"/>
      <c r="DF28" s="120"/>
      <c r="DG28" s="120"/>
      <c r="DH28" s="120"/>
      <c r="DI28" s="120"/>
      <c r="DJ28" s="121"/>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row>
    <row r="29" spans="1:147" s="116" customFormat="1" ht="27.75" customHeight="1">
      <c r="A29" s="116" t="s">
        <v>172</v>
      </c>
      <c r="B29" s="145" t="s">
        <v>181</v>
      </c>
      <c r="C29" s="117">
        <v>40301</v>
      </c>
      <c r="D29" s="116" t="s">
        <v>65</v>
      </c>
      <c r="E29" s="118"/>
      <c r="F29" s="118"/>
      <c r="G29" s="119"/>
      <c r="H29" s="120"/>
      <c r="I29" s="120"/>
      <c r="J29" s="120"/>
      <c r="K29" s="120"/>
      <c r="L29" s="120"/>
      <c r="M29" s="120"/>
      <c r="N29" s="120"/>
      <c r="O29" s="120"/>
      <c r="P29" s="120"/>
      <c r="Q29" s="120"/>
      <c r="R29" s="120"/>
      <c r="S29" s="120"/>
      <c r="T29" s="120"/>
      <c r="U29" s="120"/>
      <c r="V29" s="120"/>
      <c r="W29" s="120"/>
      <c r="X29" s="120"/>
      <c r="Y29" s="120"/>
      <c r="Z29" s="121"/>
      <c r="AA29" s="119"/>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1"/>
      <c r="AX29" s="119"/>
      <c r="AY29" s="120"/>
      <c r="AZ29" s="120"/>
      <c r="BA29" s="120"/>
      <c r="BB29" s="120"/>
      <c r="BC29" s="120"/>
      <c r="BD29" s="120"/>
      <c r="BE29" s="120"/>
      <c r="BF29" s="120"/>
      <c r="BG29" s="120"/>
      <c r="BH29" s="120"/>
      <c r="BI29" s="120"/>
      <c r="BJ29" s="120"/>
      <c r="BK29" s="120"/>
      <c r="BL29" s="120"/>
      <c r="BM29" s="120"/>
      <c r="BN29" s="120"/>
      <c r="BO29" s="120"/>
      <c r="BP29" s="120"/>
      <c r="BQ29" s="120"/>
      <c r="BR29" s="120"/>
      <c r="BS29" s="121"/>
      <c r="BT29" s="119"/>
      <c r="BU29" s="120"/>
      <c r="BV29" s="120"/>
      <c r="BW29" s="120"/>
      <c r="BX29" s="120"/>
      <c r="BY29" s="120"/>
      <c r="BZ29" s="120"/>
      <c r="CA29" s="120"/>
      <c r="CB29" s="120"/>
      <c r="CC29" s="120"/>
      <c r="CD29" s="120"/>
      <c r="CE29" s="120"/>
      <c r="CF29" s="120"/>
      <c r="CG29" s="120"/>
      <c r="CH29" s="120"/>
      <c r="CI29" s="120"/>
      <c r="CJ29" s="120"/>
      <c r="CK29" s="120"/>
      <c r="CL29" s="120"/>
      <c r="CM29" s="120"/>
      <c r="CN29" s="121"/>
      <c r="CO29" s="119"/>
      <c r="CP29" s="120"/>
      <c r="CQ29" s="120"/>
      <c r="CR29" s="120"/>
      <c r="CS29" s="120"/>
      <c r="CT29" s="120"/>
      <c r="CU29" s="120"/>
      <c r="CV29" s="120"/>
      <c r="CW29" s="120"/>
      <c r="CX29" s="120"/>
      <c r="CY29" s="120"/>
      <c r="CZ29" s="120"/>
      <c r="DA29" s="120"/>
      <c r="DB29" s="120"/>
      <c r="DC29" s="120"/>
      <c r="DD29" s="120"/>
      <c r="DE29" s="120"/>
      <c r="DF29" s="120"/>
      <c r="DG29" s="120"/>
      <c r="DH29" s="120"/>
      <c r="DI29" s="120"/>
      <c r="DJ29" s="121"/>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row>
    <row r="30" spans="2:147" ht="27.75" customHeight="1">
      <c r="B30" s="142" t="s">
        <v>183</v>
      </c>
      <c r="C30" s="104">
        <v>40301</v>
      </c>
      <c r="D30" t="s">
        <v>171</v>
      </c>
      <c r="EK30" s="105"/>
      <c r="EL30" s="105"/>
      <c r="EM30" s="105"/>
      <c r="EN30" s="105"/>
      <c r="EO30" s="105"/>
      <c r="EP30" s="105"/>
      <c r="EQ30" s="105"/>
    </row>
    <row r="31" spans="2:147" ht="27.75" customHeight="1">
      <c r="B31" s="142" t="s">
        <v>189</v>
      </c>
      <c r="C31" s="104">
        <v>40315</v>
      </c>
      <c r="D31" t="s">
        <v>64</v>
      </c>
      <c r="EK31" s="105"/>
      <c r="EL31" s="105"/>
      <c r="EM31" s="105"/>
      <c r="EN31" s="105"/>
      <c r="EO31" s="105"/>
      <c r="EP31" s="105"/>
      <c r="EQ31" s="105"/>
    </row>
    <row r="32" spans="2:147" ht="27.75" customHeight="1">
      <c r="B32" s="142" t="s">
        <v>166</v>
      </c>
      <c r="C32" s="104">
        <v>40319</v>
      </c>
      <c r="D32" t="s">
        <v>170</v>
      </c>
      <c r="EK32" s="105"/>
      <c r="EL32" s="105"/>
      <c r="EM32" s="105"/>
      <c r="EN32" s="105"/>
      <c r="EO32" s="105"/>
      <c r="EP32" s="105"/>
      <c r="EQ32" s="105"/>
    </row>
    <row r="33" spans="2:147" ht="27.75" customHeight="1">
      <c r="B33" s="142" t="s">
        <v>167</v>
      </c>
      <c r="C33" s="104">
        <v>40319</v>
      </c>
      <c r="D33" t="s">
        <v>170</v>
      </c>
      <c r="EK33" s="105"/>
      <c r="EL33" s="105"/>
      <c r="EM33" s="105"/>
      <c r="EN33" s="105"/>
      <c r="EO33" s="105"/>
      <c r="EP33" s="105"/>
      <c r="EQ33" s="105"/>
    </row>
    <row r="34" spans="2:147" ht="27.75" customHeight="1">
      <c r="B34" s="142" t="s">
        <v>168</v>
      </c>
      <c r="C34" s="104">
        <v>40319</v>
      </c>
      <c r="D34" t="s">
        <v>170</v>
      </c>
      <c r="EK34" s="105"/>
      <c r="EL34" s="105"/>
      <c r="EM34" s="105"/>
      <c r="EN34" s="105"/>
      <c r="EO34" s="105"/>
      <c r="EP34" s="105"/>
      <c r="EQ34" s="105"/>
    </row>
    <row r="35" spans="2:147" ht="27.75" customHeight="1">
      <c r="B35" s="142" t="s">
        <v>190</v>
      </c>
      <c r="C35" s="104">
        <v>40337</v>
      </c>
      <c r="D35" t="s">
        <v>64</v>
      </c>
      <c r="EK35" s="105"/>
      <c r="EL35" s="105"/>
      <c r="EM35" s="105"/>
      <c r="EN35" s="105"/>
      <c r="EO35" s="105"/>
      <c r="EP35" s="105"/>
      <c r="EQ35" s="105"/>
    </row>
    <row r="36" spans="1:147" s="116" customFormat="1" ht="27.75" customHeight="1">
      <c r="A36" s="116" t="s">
        <v>172</v>
      </c>
      <c r="B36" s="145" t="s">
        <v>191</v>
      </c>
      <c r="C36" s="117">
        <v>40352</v>
      </c>
      <c r="D36" s="116" t="s">
        <v>64</v>
      </c>
      <c r="E36" s="118"/>
      <c r="F36" s="118"/>
      <c r="G36" s="119"/>
      <c r="H36" s="120"/>
      <c r="I36" s="120"/>
      <c r="J36" s="120"/>
      <c r="K36" s="120"/>
      <c r="L36" s="120"/>
      <c r="M36" s="120"/>
      <c r="N36" s="120"/>
      <c r="O36" s="120"/>
      <c r="P36" s="120"/>
      <c r="Q36" s="120"/>
      <c r="R36" s="120"/>
      <c r="S36" s="120"/>
      <c r="T36" s="120"/>
      <c r="U36" s="120"/>
      <c r="V36" s="120"/>
      <c r="W36" s="120"/>
      <c r="X36" s="120"/>
      <c r="Y36" s="120"/>
      <c r="Z36" s="121"/>
      <c r="AA36" s="119"/>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1"/>
      <c r="AX36" s="119"/>
      <c r="AY36" s="120"/>
      <c r="AZ36" s="120"/>
      <c r="BA36" s="120"/>
      <c r="BB36" s="120"/>
      <c r="BC36" s="120"/>
      <c r="BD36" s="120"/>
      <c r="BE36" s="120"/>
      <c r="BF36" s="120"/>
      <c r="BG36" s="120"/>
      <c r="BH36" s="120"/>
      <c r="BI36" s="120"/>
      <c r="BJ36" s="120"/>
      <c r="BK36" s="120"/>
      <c r="BL36" s="120"/>
      <c r="BM36" s="120"/>
      <c r="BN36" s="120"/>
      <c r="BO36" s="120"/>
      <c r="BP36" s="120"/>
      <c r="BQ36" s="120"/>
      <c r="BR36" s="120"/>
      <c r="BS36" s="121"/>
      <c r="BT36" s="119"/>
      <c r="BU36" s="120"/>
      <c r="BV36" s="120"/>
      <c r="BW36" s="120"/>
      <c r="BX36" s="120"/>
      <c r="BY36" s="120"/>
      <c r="BZ36" s="120"/>
      <c r="CA36" s="120"/>
      <c r="CB36" s="120"/>
      <c r="CC36" s="120"/>
      <c r="CD36" s="120"/>
      <c r="CE36" s="120"/>
      <c r="CF36" s="120"/>
      <c r="CG36" s="120"/>
      <c r="CH36" s="120"/>
      <c r="CI36" s="120"/>
      <c r="CJ36" s="120"/>
      <c r="CK36" s="120"/>
      <c r="CL36" s="120"/>
      <c r="CM36" s="120"/>
      <c r="CN36" s="121"/>
      <c r="CO36" s="119"/>
      <c r="CP36" s="120"/>
      <c r="CQ36" s="120"/>
      <c r="CR36" s="120"/>
      <c r="CS36" s="120"/>
      <c r="CT36" s="120"/>
      <c r="CU36" s="120"/>
      <c r="CV36" s="120"/>
      <c r="CW36" s="120"/>
      <c r="CX36" s="120"/>
      <c r="CY36" s="120"/>
      <c r="CZ36" s="120"/>
      <c r="DA36" s="120"/>
      <c r="DB36" s="120"/>
      <c r="DC36" s="120"/>
      <c r="DD36" s="120"/>
      <c r="DE36" s="120"/>
      <c r="DF36" s="120"/>
      <c r="DG36" s="120"/>
      <c r="DH36" s="120"/>
      <c r="DI36" s="120"/>
      <c r="DJ36" s="121"/>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row>
    <row r="37" spans="2:147" ht="27.75" customHeight="1">
      <c r="B37" s="142" t="s">
        <v>194</v>
      </c>
      <c r="C37" s="104">
        <v>40366</v>
      </c>
      <c r="D37" t="s">
        <v>64</v>
      </c>
      <c r="EK37" s="105"/>
      <c r="EL37" s="105"/>
      <c r="EM37" s="105"/>
      <c r="EN37" s="105"/>
      <c r="EO37" s="105"/>
      <c r="EP37" s="105"/>
      <c r="EQ37" s="105"/>
    </row>
    <row r="38" spans="1:147" s="116" customFormat="1" ht="27.75" customHeight="1">
      <c r="A38" s="116" t="s">
        <v>172</v>
      </c>
      <c r="B38" s="145" t="s">
        <v>192</v>
      </c>
      <c r="C38" s="117">
        <v>40380</v>
      </c>
      <c r="D38" s="116" t="s">
        <v>64</v>
      </c>
      <c r="E38" s="118"/>
      <c r="F38" s="118"/>
      <c r="G38" s="119"/>
      <c r="H38" s="120"/>
      <c r="I38" s="120"/>
      <c r="J38" s="120"/>
      <c r="K38" s="120"/>
      <c r="L38" s="120"/>
      <c r="M38" s="120"/>
      <c r="N38" s="120"/>
      <c r="O38" s="120"/>
      <c r="P38" s="120"/>
      <c r="Q38" s="120"/>
      <c r="R38" s="120"/>
      <c r="S38" s="120"/>
      <c r="T38" s="120"/>
      <c r="U38" s="120"/>
      <c r="V38" s="120"/>
      <c r="W38" s="120"/>
      <c r="X38" s="120"/>
      <c r="Y38" s="120"/>
      <c r="Z38" s="121"/>
      <c r="AA38" s="119"/>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1"/>
      <c r="AX38" s="119"/>
      <c r="AY38" s="120"/>
      <c r="AZ38" s="120"/>
      <c r="BA38" s="120"/>
      <c r="BB38" s="120"/>
      <c r="BC38" s="120"/>
      <c r="BD38" s="120"/>
      <c r="BE38" s="120"/>
      <c r="BF38" s="120"/>
      <c r="BG38" s="120"/>
      <c r="BH38" s="120"/>
      <c r="BI38" s="120"/>
      <c r="BJ38" s="120"/>
      <c r="BK38" s="120"/>
      <c r="BL38" s="120"/>
      <c r="BM38" s="120"/>
      <c r="BN38" s="120"/>
      <c r="BO38" s="120"/>
      <c r="BP38" s="120"/>
      <c r="BQ38" s="120"/>
      <c r="BR38" s="120"/>
      <c r="BS38" s="121"/>
      <c r="BT38" s="119"/>
      <c r="BU38" s="120"/>
      <c r="BV38" s="120"/>
      <c r="BW38" s="120"/>
      <c r="BX38" s="120"/>
      <c r="BY38" s="120"/>
      <c r="BZ38" s="120"/>
      <c r="CA38" s="120"/>
      <c r="CB38" s="120"/>
      <c r="CC38" s="120"/>
      <c r="CD38" s="120"/>
      <c r="CE38" s="120"/>
      <c r="CF38" s="120"/>
      <c r="CG38" s="120"/>
      <c r="CH38" s="120"/>
      <c r="CI38" s="120"/>
      <c r="CJ38" s="120"/>
      <c r="CK38" s="120"/>
      <c r="CL38" s="120"/>
      <c r="CM38" s="120"/>
      <c r="CN38" s="121"/>
      <c r="CO38" s="119"/>
      <c r="CP38" s="120"/>
      <c r="CQ38" s="120"/>
      <c r="CR38" s="120"/>
      <c r="CS38" s="120"/>
      <c r="CT38" s="120"/>
      <c r="CU38" s="120"/>
      <c r="CV38" s="120"/>
      <c r="CW38" s="120"/>
      <c r="CX38" s="120"/>
      <c r="CY38" s="120"/>
      <c r="CZ38" s="120"/>
      <c r="DA38" s="120"/>
      <c r="DB38" s="120"/>
      <c r="DC38" s="120"/>
      <c r="DD38" s="120"/>
      <c r="DE38" s="120"/>
      <c r="DF38" s="120"/>
      <c r="DG38" s="120"/>
      <c r="DH38" s="120"/>
      <c r="DI38" s="120"/>
      <c r="DJ38" s="121"/>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row>
    <row r="39" spans="141:147" ht="18" customHeight="1">
      <c r="EK39" s="105"/>
      <c r="EL39" s="105"/>
      <c r="EM39" s="105"/>
      <c r="EN39" s="105"/>
      <c r="EO39" s="105"/>
      <c r="EP39" s="105"/>
      <c r="EQ39" s="105"/>
    </row>
    <row r="40" spans="141:147" ht="18" customHeight="1">
      <c r="EK40" s="105"/>
      <c r="EL40" s="105"/>
      <c r="EM40" s="105"/>
      <c r="EN40" s="105"/>
      <c r="EO40" s="105"/>
      <c r="EP40" s="105"/>
      <c r="EQ40" s="105"/>
    </row>
    <row r="41" spans="141:147" ht="18" customHeight="1">
      <c r="EK41" s="105"/>
      <c r="EL41" s="105"/>
      <c r="EM41" s="105"/>
      <c r="EN41" s="105"/>
      <c r="EO41" s="105"/>
      <c r="EP41" s="105"/>
      <c r="EQ41" s="105"/>
    </row>
    <row r="42" spans="141:147" ht="18" customHeight="1">
      <c r="EK42" s="105"/>
      <c r="EL42" s="105"/>
      <c r="EM42" s="105"/>
      <c r="EN42" s="105"/>
      <c r="EO42" s="105"/>
      <c r="EP42" s="105"/>
      <c r="EQ42" s="105"/>
    </row>
    <row r="43" spans="141:147" ht="18" customHeight="1">
      <c r="EK43" s="105"/>
      <c r="EL43" s="105"/>
      <c r="EM43" s="105"/>
      <c r="EN43" s="105"/>
      <c r="EO43" s="105"/>
      <c r="EP43" s="105"/>
      <c r="EQ43" s="105"/>
    </row>
    <row r="44" spans="141:147" ht="18" customHeight="1">
      <c r="EK44" s="105"/>
      <c r="EL44" s="105"/>
      <c r="EM44" s="105"/>
      <c r="EN44" s="105"/>
      <c r="EO44" s="105"/>
      <c r="EP44" s="105"/>
      <c r="EQ44" s="105"/>
    </row>
    <row r="45" spans="141:147" ht="18" customHeight="1">
      <c r="EK45" s="105"/>
      <c r="EL45" s="105"/>
      <c r="EM45" s="105"/>
      <c r="EN45" s="105"/>
      <c r="EO45" s="105"/>
      <c r="EP45" s="105"/>
      <c r="EQ45" s="105"/>
    </row>
    <row r="46" spans="141:147" ht="12.75">
      <c r="EK46" s="105"/>
      <c r="EL46" s="105"/>
      <c r="EM46" s="105"/>
      <c r="EN46" s="105"/>
      <c r="EO46" s="105"/>
      <c r="EP46" s="105"/>
      <c r="EQ46" s="105"/>
    </row>
  </sheetData>
  <sheetProtection/>
  <conditionalFormatting sqref="CE47:EJ47">
    <cfRule type="expression" priority="1" dxfId="0" stopIfTrue="1">
      <formula>#REF!=CE$6</formula>
    </cfRule>
  </conditionalFormatting>
  <conditionalFormatting sqref="E8:EJ8 CE46:EQ46">
    <cfRule type="expression" priority="2" dxfId="0" stopIfTrue="1">
      <formula>$C8=E$6</formula>
    </cfRule>
  </conditionalFormatting>
  <conditionalFormatting sqref="E46:CD47 E9:EQ45">
    <cfRule type="expression" priority="3" dxfId="1" stopIfTrue="1">
      <formula>AND($C9=E$6,$A9="x")</formula>
    </cfRule>
    <cfRule type="expression" priority="4" dxfId="0" stopIfTrue="1">
      <formula>AND($C9=E$6,$A9="")</formula>
    </cfRule>
  </conditionalFormatting>
  <printOptions gridLines="1"/>
  <pageMargins left="0.83" right="0.2" top="0.5" bottom="0.63" header="0.5" footer="0.19"/>
  <pageSetup fitToHeight="1" fitToWidth="1" horizontalDpi="600" verticalDpi="600" orientation="landscape" scale="60" r:id="rId1"/>
  <headerFooter alignWithMargins="0">
    <oddFooter>&amp;R&amp;F&amp;D&amp;T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jmakiel</dc:creator>
  <cp:keywords/>
  <dc:description/>
  <cp:lastModifiedBy>rstrykow</cp:lastModifiedBy>
  <cp:lastPrinted>2010-05-14T12:51:52Z</cp:lastPrinted>
  <dcterms:created xsi:type="dcterms:W3CDTF">2009-04-23T14:14:12Z</dcterms:created>
  <dcterms:modified xsi:type="dcterms:W3CDTF">2010-06-02T15:33:24Z</dcterms:modified>
  <cp:category/>
  <cp:version/>
  <cp:contentType/>
  <cp:contentStatus/>
</cp:coreProperties>
</file>