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521" windowWidth="17400" windowHeight="13080" tabRatio="680" activeTab="0"/>
  </bookViews>
  <sheets>
    <sheet name="Tab A Description" sheetId="1" r:id="rId1"/>
    <sheet name="Tab B Cost &amp; Schedule Estimate" sheetId="2" r:id="rId2"/>
    <sheet name="Tab C Risk and uncertainty" sheetId="3" r:id="rId3"/>
  </sheets>
  <definedNames>
    <definedName name="_xlnm.Print_Area" localSheetId="0">'Tab A Description'!$A$1:$B$30</definedName>
    <definedName name="_xlnm.Print_Area" localSheetId="1">'Tab B Cost &amp; Schedule Estimate'!$A$1:$BM$62</definedName>
    <definedName name="_xlnm.Print_Area" localSheetId="2">'Tab C Risk and uncertainty'!$A$1:$Q$29,'Tab C Risk and uncertainty'!$A$31:$Q$61</definedName>
    <definedName name="_xlnm.Print_Titles" localSheetId="1">'Tab B Cost &amp; Schedule Estimate'!$2:$5</definedName>
  </definedNames>
  <calcPr fullCalcOnLoad="1"/>
</workbook>
</file>

<file path=xl/sharedStrings.xml><?xml version="1.0" encoding="utf-8"?>
<sst xmlns="http://schemas.openxmlformats.org/spreadsheetml/2006/main" count="180" uniqueCount="162">
  <si>
    <t xml:space="preserve">Convene the NSTX Activity Certification Committee (ACC) for comprehensive review of NBI-2 and the new Center Stack upgrade. Prepare and make presentation to the PPPL ES&amp;H Executive Safety Board for issuance of appropriate Safety Certificate parameters  for opertion of NSTX with new enhanced operating capabilities.                                                                                          Prepare documentation (procedure)  for safely integrating NBI-2 and the new center stack for operations within NSTX safe operating parameters. Work with NSTX Operations Group for the successful intergration of NBI-2 and new CS sub-systems.                                                                                                        Participate in cost &amp; schedueling reviews. Report on progress as required.                                                                                                             </t>
  </si>
  <si>
    <t>Participate in cost &amp; scheduleing reviews</t>
  </si>
  <si>
    <t>Likelihood of occurrence should be entered consistent with our risk classification methodology, i.e.</t>
  </si>
  <si>
    <t xml:space="preserve"> VL= Very Likely (P&gt;80%), L=Likely (80%&gt;P&gt;40%), U=Unlikley (40%&gt;P&gt;10%), VU=Very Unlikely (P&lt;10%), NC=Non-credible (P&lt;1%)</t>
  </si>
  <si>
    <t xml:space="preserve">Job Manager                                                                         </t>
  </si>
  <si>
    <t>R&amp;D</t>
  </si>
  <si>
    <t>Ananlysis</t>
  </si>
  <si>
    <t>CDR</t>
  </si>
  <si>
    <t>Preliminary Design</t>
  </si>
  <si>
    <t>Thermal Analysis</t>
  </si>
  <si>
    <t>Seismic Analysis</t>
  </si>
  <si>
    <t>FMEA Analysis</t>
  </si>
  <si>
    <t>Prepare NEPA Form</t>
  </si>
  <si>
    <t>Update Cost &amp; Schedule Estimate</t>
  </si>
  <si>
    <t>CONDUCT PDR</t>
  </si>
  <si>
    <t>Final Design</t>
  </si>
  <si>
    <t>PDR Prep</t>
  </si>
  <si>
    <t>Design Drawings</t>
  </si>
  <si>
    <t>Disposition PDR Chits</t>
  </si>
  <si>
    <t>Update Analyses</t>
  </si>
  <si>
    <t>Prep Procurement Specs</t>
  </si>
  <si>
    <t>Prep System Requirements</t>
  </si>
  <si>
    <t>Prep System Description</t>
  </si>
  <si>
    <t>FDR Prep</t>
  </si>
  <si>
    <t>CONDUCT FDR</t>
  </si>
  <si>
    <t>TOTAL Preliminary Cost Estimate ($k)=</t>
  </si>
  <si>
    <t>Low ($K)</t>
  </si>
  <si>
    <t>High ($K)</t>
  </si>
  <si>
    <t>Low (weeks)</t>
  </si>
  <si>
    <t>High (Weeks)</t>
  </si>
  <si>
    <t>(1)</t>
  </si>
  <si>
    <t>(2)</t>
  </si>
  <si>
    <t>(3)</t>
  </si>
  <si>
    <t>PREPARE WORK PLANNING FORM</t>
  </si>
  <si>
    <t>Basis of Estimate and Names of req'd skills if known</t>
  </si>
  <si>
    <t>Work Approval Form (WAF)</t>
  </si>
  <si>
    <t>FY09</t>
  </si>
  <si>
    <t>FY10</t>
  </si>
  <si>
    <t>task</t>
  </si>
  <si>
    <t>numb</t>
  </si>
  <si>
    <t>OTHER TASKS</t>
  </si>
  <si>
    <t>User Input Start Date (optional)</t>
  </si>
  <si>
    <t>Calculated</t>
  </si>
  <si>
    <t>USER INPUT</t>
  </si>
  <si>
    <t>Responsible</t>
  </si>
  <si>
    <t>actual= A</t>
  </si>
  <si>
    <t>P3 cross ref (optinal)</t>
  </si>
  <si>
    <t xml:space="preserve">TASK DESCRIPTION </t>
  </si>
  <si>
    <t>Estimate (user input)</t>
  </si>
  <si>
    <t>USER INPUT TASKS AND DESCRIPTIONS</t>
  </si>
  <si>
    <t>Design Maturity Definition</t>
  </si>
  <si>
    <t>Final design available. All design features/requirements well</t>
  </si>
  <si>
    <t>known. No further design development or evolution expected that</t>
  </si>
  <si>
    <t>will impact estimate.</t>
  </si>
  <si>
    <t>Preliminary design available. Some additional design evolution</t>
  </si>
  <si>
    <t>likely. Further developments can be somewhat expected or</t>
  </si>
  <si>
    <t>Description:</t>
  </si>
  <si>
    <t>Uncertainty of the Estimate</t>
  </si>
  <si>
    <t>Design Maturity</t>
  </si>
  <si>
    <t>High</t>
  </si>
  <si>
    <t>Medium</t>
  </si>
  <si>
    <t>Low</t>
  </si>
  <si>
    <t>Design Complexity</t>
  </si>
  <si>
    <t>repetition of activities performed in past. Little likelihood of</t>
  </si>
  <si>
    <t>estimate not being well understood and requirements not being</t>
  </si>
  <si>
    <t>well defined.</t>
  </si>
  <si>
    <t>More complex work requirements that have potential to impact</t>
  </si>
  <si>
    <t>cost and schedule estimates. Limited experience performing</t>
  </si>
  <si>
    <t>similar tasks, so ability to estimate accurately is somewhat suspect</t>
  </si>
  <si>
    <t>X</t>
  </si>
  <si>
    <t>Conduct ACC review of NSTX upgrades</t>
  </si>
  <si>
    <t>ACC Review of NSTX Commissioning</t>
  </si>
  <si>
    <t xml:space="preserve">Prepare ISTP procedure(s) for Integration of NBI-2 and new CS into NSTX operations </t>
  </si>
  <si>
    <t>Commence ISTP's via NSTX-02 Startup Procedure</t>
  </si>
  <si>
    <t>Integration of other sub-systems into NSTX Operations</t>
  </si>
  <si>
    <t>Experience from performing other ISTP's on NSTX</t>
  </si>
  <si>
    <t>ACC Review and ISTP development &amp; Implementation</t>
  </si>
  <si>
    <t xml:space="preserve">Create puch list of outstanding items.  Have sub-system cog address  prior to making presentation to PPPL ES&amp;H Ex Safety Board </t>
  </si>
  <si>
    <t>___________________________________________________________</t>
  </si>
  <si>
    <t xml:space="preserve">Project Manager                                                                  </t>
  </si>
  <si>
    <t xml:space="preserve">Engineering Department Head                                               </t>
  </si>
  <si>
    <t>__________________________________________________________</t>
  </si>
  <si>
    <t>Category</t>
  </si>
  <si>
    <t>CATEGORIZATION CODES:</t>
  </si>
  <si>
    <t>1 - National Standards</t>
  </si>
  <si>
    <t>2 - Engineering Judgement/Experience</t>
  </si>
  <si>
    <t>Extremely challenging tasks and/or requirements. Unique or firstof-</t>
  </si>
  <si>
    <t>a-kind assembly or work tasks. No good basis for estimating</t>
  </si>
  <si>
    <t>work exists so there is a high degree of estimate uncertainty.</t>
  </si>
  <si>
    <t>Based on standard industry and DOE estimate classifications (Per AACEI Recommended</t>
  </si>
  <si>
    <t>See Tab B or attached</t>
  </si>
  <si>
    <t>OPTIONAL   Logical Pre-requisites (one task numbers in each column ,any order)</t>
  </si>
  <si>
    <t>C. Gentile</t>
  </si>
  <si>
    <t xml:space="preserve">Perform ISTP ( per NCSX 02) </t>
  </si>
  <si>
    <t>NSTX Ops</t>
  </si>
  <si>
    <t xml:space="preserve">Prepare NBI-2 &amp; CS ISTP Test Procedure(s) </t>
  </si>
  <si>
    <t>EE** EM (Elctr Engr)</t>
  </si>
  <si>
    <t>EE** SM/TB (Electr Tech)</t>
  </si>
  <si>
    <t>EM** EM (FO&amp;M Engr)</t>
  </si>
  <si>
    <t>EM** SM/TB (FO&amp;M Tech)</t>
  </si>
  <si>
    <t>FC** AM (P&amp;C Officer)</t>
  </si>
  <si>
    <t>DP** SB/TB (HP Tech)</t>
  </si>
  <si>
    <t>R*** RM (Researcher)</t>
  </si>
  <si>
    <t>Conceptual Design</t>
  </si>
  <si>
    <t>Using past experience with similar sub-system ISTP follow similar startup criteria</t>
  </si>
  <si>
    <t>Run NSTX 02 in accordance with NSTX Operations group</t>
  </si>
  <si>
    <t>3 - Estimates/Data from External Sources (e.g., W7X, ATF, etc.)</t>
  </si>
  <si>
    <t>4 - Previous PPPL/ORNL Experieince (e.g., TFTR, NSTX, PLT, etc.)</t>
  </si>
  <si>
    <t>5 - Prototype Data/Test Results</t>
  </si>
  <si>
    <t>6 - Catelogue Price/Vendor Quote</t>
  </si>
  <si>
    <t>7 - Placed Contracts</t>
  </si>
  <si>
    <t>9 - Other</t>
  </si>
  <si>
    <t>8 - Actual experience for NCSX Work</t>
  </si>
  <si>
    <t>FY09$K</t>
  </si>
  <si>
    <t>TRAVEL (35)</t>
  </si>
  <si>
    <t>OVERTIME (31)</t>
  </si>
  <si>
    <t>OTHER (39)</t>
  </si>
  <si>
    <t>M&amp;S (41)</t>
  </si>
  <si>
    <t>CREDIT CARD (43)</t>
  </si>
  <si>
    <t>SCHEDULE</t>
  </si>
  <si>
    <t>START DATE</t>
  </si>
  <si>
    <t>FINISH DATE</t>
  </si>
  <si>
    <t>EA** EM (analysis engr)</t>
  </si>
  <si>
    <t>EA** DM (Designer)</t>
  </si>
  <si>
    <t>EC** EM (computing Engr)</t>
  </si>
  <si>
    <t>EC** SM/TB (Computing Tech)</t>
  </si>
  <si>
    <t>Commence at Completion of C D 3</t>
  </si>
  <si>
    <t>Physics Requirements</t>
  </si>
  <si>
    <t>Other:__________</t>
  </si>
  <si>
    <t>Cost Center: 1170</t>
  </si>
  <si>
    <t>Job Number: 7900</t>
  </si>
  <si>
    <t xml:space="preserve">Job Title: Integrated System Test </t>
  </si>
  <si>
    <t>Conduct ACC Review of upgrades</t>
  </si>
  <si>
    <t>Comments/Other Considerations</t>
  </si>
  <si>
    <t>Uncertainty Range (%)</t>
  </si>
  <si>
    <t xml:space="preserve"> </t>
  </si>
  <si>
    <t>Schedule:</t>
  </si>
  <si>
    <t>Approvals:</t>
  </si>
  <si>
    <t>HOURS</t>
  </si>
  <si>
    <t>TOTALS</t>
  </si>
  <si>
    <t>Notes:</t>
  </si>
  <si>
    <t>Residual Impacts</t>
  </si>
  <si>
    <t>Cost Impact</t>
  </si>
  <si>
    <t>Schedule Impact</t>
  </si>
  <si>
    <t>Risk Description</t>
  </si>
  <si>
    <t>Likelihood of Occurring</t>
  </si>
  <si>
    <t>Mitigation Plan</t>
  </si>
  <si>
    <t>Basis of estimate</t>
  </si>
  <si>
    <t>Cost impacts should NOT include standing army costs which are separately calculated from the schedule impact</t>
  </si>
  <si>
    <t>The schedule impacts should be entered as the min and max impacts on the critical path.</t>
  </si>
  <si>
    <t>If there is no critical path impact then the schedule entries should be zero.</t>
  </si>
  <si>
    <t>anticipated and reflected in estimate.</t>
  </si>
  <si>
    <t>No better than conceptual design basis currently available. Design</t>
  </si>
  <si>
    <t>details, procedures, etc. still need much development and</t>
  </si>
  <si>
    <t>evolution of requirements beyond estimate basis is likely and</t>
  </si>
  <si>
    <t>expected.</t>
  </si>
  <si>
    <t>Design Complexity Definition</t>
  </si>
  <si>
    <t>Work is fairly well understood -- either standard construction or</t>
  </si>
  <si>
    <t xml:space="preserve">Job Manager: Charles Gentile </t>
  </si>
  <si>
    <r>
      <t xml:space="preserve">Duration in </t>
    </r>
    <r>
      <rPr>
        <b/>
        <u val="single"/>
        <sz val="10"/>
        <color indexed="16"/>
        <rFont val="Times"/>
        <family val="1"/>
      </rPr>
      <t>WORK DAYS</t>
    </r>
  </si>
  <si>
    <t>4-Previous NSTX Experience</t>
  </si>
  <si>
    <t>The basis of estimate for the ACC review of these NSTX Upgrades as well as preparing test procedures and performing the ISTPs is based on prior experince of commissioning other upgrades to NSTX and performing their required ISTPs.
The logic used in developing the ISTP &amp; ACC WAF  is similiar to when we bring any new NSTX sub-system on-line ( ie, LiTER, CHI, etc.....).  The sub-sytem cogs perform the PTP's. NSTX operations integrates the system into the project via the ISTP(s). Cost and time estimates are based on actual experience for running the past NSTX ACC reviews, and for bringing new sub-systems on board via NSTX-02 ( + the specific ISTP). 
The risk to the project  at the point of the ISTP is relatively low. The higher risk is with the sub-system cog's and their PTP's.</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</si>
</sst>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000_);[Red]\(&quot;$&quot;#,##0.000\)"/>
    <numFmt numFmtId="179" formatCode="&quot;$&quot;#,##0.0000_);[Red]\(&quot;$&quot;#,##0.0000\)"/>
    <numFmt numFmtId="180" formatCode="&quot;$&quot;#,##0.0_);[Red]\(&quot;$&quot;#,##0.0\)"/>
    <numFmt numFmtId="181" formatCode="_(* #,##0.000_);_(* \(#,##0.000\);_(* &quot;-&quot;??_);_(@_)"/>
    <numFmt numFmtId="182" formatCode="_(* #,##0.000_);_(* \(#,##0.000\);_(* &quot;-&quot;???_);_(@_)"/>
    <numFmt numFmtId="183" formatCode="_(* #,##0.0_);_(* \(#,##0.0\);_(* &quot;-&quot;??_);_(@_)"/>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 numFmtId="189" formatCode="[$-409]d\-mmm;@"/>
    <numFmt numFmtId="190" formatCode="mmm\-yyyy"/>
    <numFmt numFmtId="191" formatCode="[$-409]dddd\,\ mmmm\ dd\,\ yyyy"/>
    <numFmt numFmtId="192" formatCode="[$-409]mmmm\-yy;@"/>
    <numFmt numFmtId="193" formatCode="[$-409]mmm\-yy;@"/>
    <numFmt numFmtId="194" formatCode="m/d/yy;@"/>
  </numFmts>
  <fonts count="68">
    <font>
      <sz val="10"/>
      <name val="Arial"/>
      <family val="0"/>
    </font>
    <font>
      <b/>
      <sz val="12"/>
      <name val="Arial"/>
      <family val="2"/>
    </font>
    <font>
      <b/>
      <sz val="10"/>
      <name val="Arial"/>
      <family val="2"/>
    </font>
    <font>
      <b/>
      <u val="single"/>
      <sz val="10"/>
      <name val="Arial"/>
      <family val="2"/>
    </font>
    <font>
      <b/>
      <sz val="14"/>
      <name val="Arial"/>
      <family val="2"/>
    </font>
    <font>
      <b/>
      <sz val="16"/>
      <name val="Arial"/>
      <family val="2"/>
    </font>
    <font>
      <sz val="8"/>
      <name val="Arial"/>
      <family val="2"/>
    </font>
    <font>
      <b/>
      <sz val="9"/>
      <name val="Arial"/>
      <family val="2"/>
    </font>
    <font>
      <b/>
      <sz val="8"/>
      <name val="Arial"/>
      <family val="2"/>
    </font>
    <font>
      <sz val="14"/>
      <name val="Arial"/>
      <family val="2"/>
    </font>
    <font>
      <b/>
      <u val="single"/>
      <sz val="12"/>
      <name val="Arial"/>
      <family val="2"/>
    </font>
    <font>
      <u val="single"/>
      <sz val="7.5"/>
      <color indexed="61"/>
      <name val="Arial"/>
      <family val="0"/>
    </font>
    <font>
      <u val="single"/>
      <sz val="7.5"/>
      <color indexed="12"/>
      <name val="Arial"/>
      <family val="0"/>
    </font>
    <font>
      <b/>
      <u val="single"/>
      <sz val="16"/>
      <name val="Arial"/>
      <family val="2"/>
    </font>
    <font>
      <sz val="12"/>
      <name val="Arial"/>
      <family val="2"/>
    </font>
    <font>
      <sz val="16"/>
      <name val="Arial"/>
      <family val="2"/>
    </font>
    <font>
      <sz val="9"/>
      <name val="Times"/>
      <family val="0"/>
    </font>
    <font>
      <sz val="8"/>
      <color indexed="55"/>
      <name val="Times"/>
      <family val="0"/>
    </font>
    <font>
      <sz val="9"/>
      <name val="Helv"/>
      <family val="0"/>
    </font>
    <font>
      <b/>
      <sz val="9"/>
      <name val="Times"/>
      <family val="1"/>
    </font>
    <font>
      <sz val="12"/>
      <name val="Times"/>
      <family val="0"/>
    </font>
    <font>
      <b/>
      <sz val="12"/>
      <name val="Times"/>
      <family val="1"/>
    </font>
    <font>
      <b/>
      <sz val="10"/>
      <color indexed="10"/>
      <name val="Arial"/>
      <family val="2"/>
    </font>
    <font>
      <sz val="10"/>
      <name val="Times"/>
      <family val="0"/>
    </font>
    <font>
      <b/>
      <u val="single"/>
      <sz val="12"/>
      <color indexed="10"/>
      <name val="Times"/>
      <family val="0"/>
    </font>
    <font>
      <b/>
      <u val="single"/>
      <sz val="12"/>
      <name val="Times"/>
      <family val="0"/>
    </font>
    <font>
      <sz val="9"/>
      <name val="Arial"/>
      <family val="2"/>
    </font>
    <font>
      <b/>
      <sz val="9"/>
      <color indexed="10"/>
      <name val="Arial"/>
      <family val="2"/>
    </font>
    <font>
      <b/>
      <u val="single"/>
      <sz val="9"/>
      <name val="Arial"/>
      <family val="2"/>
    </font>
    <font>
      <b/>
      <u val="single"/>
      <sz val="12"/>
      <color indexed="12"/>
      <name val="Times"/>
      <family val="0"/>
    </font>
    <font>
      <b/>
      <sz val="8"/>
      <color indexed="12"/>
      <name val="Arial"/>
      <family val="2"/>
    </font>
    <font>
      <b/>
      <sz val="8"/>
      <color indexed="10"/>
      <name val="Arial"/>
      <family val="2"/>
    </font>
    <font>
      <sz val="9"/>
      <color indexed="23"/>
      <name val="Times"/>
      <family val="0"/>
    </font>
    <font>
      <b/>
      <sz val="14"/>
      <name val="Times"/>
      <family val="0"/>
    </font>
    <font>
      <b/>
      <sz val="10"/>
      <color indexed="12"/>
      <name val="Arial"/>
      <family val="2"/>
    </font>
    <font>
      <b/>
      <sz val="11"/>
      <color indexed="12"/>
      <name val="Arial"/>
      <family val="2"/>
    </font>
    <font>
      <b/>
      <u val="single"/>
      <sz val="11"/>
      <color indexed="12"/>
      <name val="Arial"/>
      <family val="2"/>
    </font>
    <font>
      <b/>
      <sz val="12"/>
      <color indexed="12"/>
      <name val="Arial"/>
      <family val="2"/>
    </font>
    <font>
      <b/>
      <sz val="11"/>
      <name val="Arial"/>
      <family val="2"/>
    </font>
    <font>
      <b/>
      <u val="single"/>
      <sz val="11"/>
      <name val="Times"/>
      <family val="0"/>
    </font>
    <font>
      <b/>
      <sz val="11"/>
      <name val="Times"/>
      <family val="0"/>
    </font>
    <font>
      <b/>
      <sz val="11"/>
      <color indexed="23"/>
      <name val="Times"/>
      <family val="0"/>
    </font>
    <font>
      <b/>
      <sz val="11"/>
      <color indexed="10"/>
      <name val="Arial"/>
      <family val="2"/>
    </font>
    <font>
      <b/>
      <i/>
      <sz val="11"/>
      <color indexed="12"/>
      <name val="Arial"/>
      <family val="2"/>
    </font>
    <font>
      <b/>
      <i/>
      <sz val="14"/>
      <color indexed="12"/>
      <name val="Arial"/>
      <family val="2"/>
    </font>
    <font>
      <i/>
      <sz val="14"/>
      <color indexed="12"/>
      <name val="Arial"/>
      <family val="2"/>
    </font>
    <font>
      <b/>
      <i/>
      <u val="single"/>
      <sz val="12"/>
      <color indexed="12"/>
      <name val="Times"/>
      <family val="0"/>
    </font>
    <font>
      <i/>
      <sz val="9"/>
      <color indexed="12"/>
      <name val="Times"/>
      <family val="0"/>
    </font>
    <font>
      <b/>
      <i/>
      <sz val="9"/>
      <color indexed="12"/>
      <name val="Times"/>
      <family val="1"/>
    </font>
    <font>
      <i/>
      <sz val="9"/>
      <color indexed="12"/>
      <name val="Arial"/>
      <family val="2"/>
    </font>
    <font>
      <b/>
      <i/>
      <sz val="12"/>
      <color indexed="12"/>
      <name val="Times"/>
      <family val="0"/>
    </font>
    <font>
      <i/>
      <sz val="12"/>
      <color indexed="12"/>
      <name val="Times"/>
      <family val="0"/>
    </font>
    <font>
      <b/>
      <i/>
      <sz val="10"/>
      <color indexed="12"/>
      <name val="Arial"/>
      <family val="2"/>
    </font>
    <font>
      <i/>
      <sz val="10"/>
      <color indexed="12"/>
      <name val="Arial"/>
      <family val="0"/>
    </font>
    <font>
      <b/>
      <sz val="9"/>
      <color indexed="23"/>
      <name val="Times"/>
      <family val="0"/>
    </font>
    <font>
      <sz val="8"/>
      <color indexed="10"/>
      <name val="Arial"/>
      <family val="2"/>
    </font>
    <font>
      <sz val="8"/>
      <color indexed="12"/>
      <name val="Arial"/>
      <family val="2"/>
    </font>
    <font>
      <sz val="8"/>
      <name val="Times"/>
      <family val="0"/>
    </font>
    <font>
      <b/>
      <sz val="11"/>
      <color indexed="16"/>
      <name val="Times"/>
      <family val="1"/>
    </font>
    <font>
      <b/>
      <sz val="10"/>
      <color indexed="12"/>
      <name val="Times"/>
      <family val="0"/>
    </font>
    <font>
      <b/>
      <sz val="14"/>
      <color indexed="12"/>
      <name val="Times"/>
      <family val="0"/>
    </font>
    <font>
      <b/>
      <i/>
      <u val="single"/>
      <sz val="14"/>
      <name val="Times"/>
      <family val="0"/>
    </font>
    <font>
      <b/>
      <i/>
      <u val="single"/>
      <sz val="14"/>
      <color indexed="12"/>
      <name val="Times"/>
      <family val="0"/>
    </font>
    <font>
      <b/>
      <i/>
      <u val="single"/>
      <sz val="14"/>
      <name val="Arial"/>
      <family val="2"/>
    </font>
    <font>
      <sz val="8"/>
      <color indexed="22"/>
      <name val="Times"/>
      <family val="0"/>
    </font>
    <font>
      <b/>
      <u val="single"/>
      <sz val="11"/>
      <name val="Arial"/>
      <family val="2"/>
    </font>
    <font>
      <b/>
      <sz val="10"/>
      <color indexed="16"/>
      <name val="Times"/>
      <family val="1"/>
    </font>
    <font>
      <b/>
      <u val="single"/>
      <sz val="10"/>
      <color indexed="16"/>
      <name val="Times"/>
      <family val="1"/>
    </font>
  </fonts>
  <fills count="13">
    <fill>
      <patternFill/>
    </fill>
    <fill>
      <patternFill patternType="gray125"/>
    </fill>
    <fill>
      <patternFill patternType="solid">
        <fgColor indexed="22"/>
        <bgColor indexed="64"/>
      </patternFill>
    </fill>
    <fill>
      <patternFill patternType="gray125">
        <bgColor indexed="8"/>
      </patternFill>
    </fill>
    <fill>
      <patternFill patternType="solid">
        <fgColor indexed="8"/>
        <bgColor indexed="64"/>
      </patternFill>
    </fill>
    <fill>
      <patternFill patternType="solid">
        <fgColor indexed="43"/>
        <bgColor indexed="64"/>
      </patternFill>
    </fill>
    <fill>
      <patternFill patternType="solid">
        <fgColor indexed="63"/>
        <bgColor indexed="64"/>
      </patternFill>
    </fill>
    <fill>
      <patternFill patternType="solid">
        <fgColor indexed="55"/>
        <bgColor indexed="64"/>
      </patternFill>
    </fill>
    <fill>
      <patternFill patternType="solid">
        <fgColor indexed="59"/>
        <bgColor indexed="64"/>
      </patternFill>
    </fill>
    <fill>
      <patternFill patternType="solid">
        <fgColor indexed="42"/>
        <bgColor indexed="64"/>
      </patternFill>
    </fill>
    <fill>
      <patternFill patternType="solid">
        <fgColor indexed="23"/>
        <bgColor indexed="64"/>
      </patternFill>
    </fill>
    <fill>
      <patternFill patternType="solid">
        <fgColor indexed="45"/>
        <bgColor indexed="64"/>
      </patternFill>
    </fill>
    <fill>
      <patternFill patternType="solid">
        <fgColor indexed="13"/>
        <bgColor indexed="64"/>
      </patternFill>
    </fill>
  </fills>
  <borders count="22">
    <border>
      <left/>
      <right/>
      <top/>
      <bottom/>
      <diagonal/>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thin"/>
    </border>
    <border>
      <left style="medium"/>
      <right style="medium"/>
      <top style="medium"/>
      <bottom style="medium"/>
    </border>
    <border>
      <left style="thin"/>
      <right>
        <color indexed="63"/>
      </right>
      <top>
        <color indexed="63"/>
      </top>
      <bottom style="thin"/>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style="medium"/>
    </border>
    <border>
      <left style="thin"/>
      <right>
        <color indexed="63"/>
      </right>
      <top style="medium"/>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0" borderId="0">
      <alignment/>
      <protection locked="0"/>
    </xf>
    <xf numFmtId="9" fontId="0" fillId="0" borderId="0" applyFont="0" applyFill="0" applyBorder="0" applyAlignment="0" applyProtection="0"/>
  </cellStyleXfs>
  <cellXfs count="271">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2" fillId="0" borderId="0" xfId="0" applyFont="1" applyAlignment="1">
      <alignment horizontal="center"/>
    </xf>
    <xf numFmtId="0" fontId="0" fillId="0" borderId="0" xfId="0" applyFill="1" applyAlignment="1">
      <alignment/>
    </xf>
    <xf numFmtId="0" fontId="5" fillId="0" borderId="0" xfId="0" applyFont="1" applyAlignment="1">
      <alignment/>
    </xf>
    <xf numFmtId="0" fontId="0" fillId="0" borderId="0" xfId="0" applyAlignment="1">
      <alignment/>
    </xf>
    <xf numFmtId="0" fontId="0" fillId="2" borderId="0" xfId="0" applyFill="1" applyAlignment="1">
      <alignment/>
    </xf>
    <xf numFmtId="0" fontId="1" fillId="0" borderId="0" xfId="0" applyFont="1" applyAlignment="1">
      <alignment/>
    </xf>
    <xf numFmtId="0" fontId="10"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centerContinuous"/>
    </xf>
    <xf numFmtId="0" fontId="3" fillId="0" borderId="0" xfId="0" applyFont="1" applyAlignment="1">
      <alignment horizontal="center" wrapText="1"/>
    </xf>
    <xf numFmtId="0" fontId="2" fillId="0" borderId="0" xfId="0" applyFont="1" applyAlignment="1" quotePrefix="1">
      <alignment horizontal="center"/>
    </xf>
    <xf numFmtId="0" fontId="13" fillId="0" borderId="1" xfId="21" applyFont="1" applyBorder="1" applyAlignment="1">
      <alignment horizontal="centerContinuous"/>
      <protection locked="0"/>
    </xf>
    <xf numFmtId="0" fontId="0" fillId="0" borderId="2" xfId="21" applyBorder="1" applyAlignment="1">
      <alignment horizontal="centerContinuous"/>
      <protection locked="0"/>
    </xf>
    <xf numFmtId="0" fontId="0" fillId="0" borderId="0" xfId="21">
      <alignment/>
      <protection locked="0"/>
    </xf>
    <xf numFmtId="0" fontId="2" fillId="0" borderId="3" xfId="21" applyFont="1" applyBorder="1">
      <alignment/>
      <protection locked="0"/>
    </xf>
    <xf numFmtId="0" fontId="5" fillId="0" borderId="4" xfId="21" applyFont="1" applyBorder="1">
      <alignment/>
      <protection locked="0"/>
    </xf>
    <xf numFmtId="0" fontId="1" fillId="0" borderId="4" xfId="0" applyFont="1" applyBorder="1" applyAlignment="1">
      <alignment/>
    </xf>
    <xf numFmtId="0" fontId="0" fillId="0" borderId="4" xfId="21" applyBorder="1">
      <alignment/>
      <protection locked="0"/>
    </xf>
    <xf numFmtId="0" fontId="0" fillId="0" borderId="0" xfId="21" applyAlignment="1">
      <alignment horizontal="left" vertical="top" wrapText="1"/>
      <protection locked="0"/>
    </xf>
    <xf numFmtId="0" fontId="0" fillId="0" borderId="4" xfId="21" applyFont="1" applyBorder="1" applyAlignment="1">
      <alignment horizontal="left"/>
      <protection locked="0"/>
    </xf>
    <xf numFmtId="0" fontId="0" fillId="0" borderId="4" xfId="21" applyBorder="1" applyAlignment="1">
      <alignment horizontal="left"/>
      <protection locked="0"/>
    </xf>
    <xf numFmtId="0" fontId="2" fillId="0" borderId="5" xfId="21" applyFont="1" applyBorder="1">
      <alignment/>
      <protection locked="0"/>
    </xf>
    <xf numFmtId="0" fontId="0" fillId="0" borderId="6" xfId="21" applyBorder="1" applyAlignment="1">
      <alignment horizontal="left"/>
      <protection locked="0"/>
    </xf>
    <xf numFmtId="0" fontId="2" fillId="0" borderId="0" xfId="21" applyFont="1">
      <alignment/>
      <protection locked="0"/>
    </xf>
    <xf numFmtId="0" fontId="0" fillId="0" borderId="0" xfId="21" applyAlignment="1">
      <alignment horizontal="left"/>
      <protection locked="0"/>
    </xf>
    <xf numFmtId="0" fontId="14" fillId="0" borderId="0" xfId="0" applyFont="1" applyAlignment="1">
      <alignment/>
    </xf>
    <xf numFmtId="0" fontId="16" fillId="3" borderId="0" xfId="0" applyFont="1" applyFill="1" applyAlignment="1">
      <alignment/>
    </xf>
    <xf numFmtId="0" fontId="16" fillId="0" borderId="0" xfId="0" applyFont="1" applyAlignment="1">
      <alignment/>
    </xf>
    <xf numFmtId="0" fontId="17" fillId="2" borderId="5" xfId="0" applyFont="1" applyFill="1" applyBorder="1" applyAlignment="1">
      <alignment/>
    </xf>
    <xf numFmtId="0" fontId="17" fillId="2" borderId="7" xfId="0" applyFont="1" applyFill="1" applyBorder="1" applyAlignment="1">
      <alignment/>
    </xf>
    <xf numFmtId="0" fontId="15" fillId="0" borderId="0" xfId="0" applyFont="1" applyAlignment="1">
      <alignment/>
    </xf>
    <xf numFmtId="0" fontId="9" fillId="2" borderId="0" xfId="0" applyFont="1" applyFill="1" applyAlignment="1">
      <alignment/>
    </xf>
    <xf numFmtId="0" fontId="16" fillId="0" borderId="0" xfId="0" applyFont="1" applyBorder="1" applyAlignment="1">
      <alignment/>
    </xf>
    <xf numFmtId="0" fontId="16" fillId="0" borderId="0" xfId="0" applyFont="1" applyAlignment="1">
      <alignment wrapText="1"/>
    </xf>
    <xf numFmtId="0" fontId="16" fillId="4" borderId="0" xfId="0" applyFont="1" applyFill="1" applyAlignment="1">
      <alignment/>
    </xf>
    <xf numFmtId="166" fontId="16" fillId="0" borderId="0" xfId="0" applyNumberFormat="1" applyFont="1" applyAlignment="1">
      <alignment/>
    </xf>
    <xf numFmtId="0" fontId="16" fillId="0" borderId="0" xfId="0" applyFont="1" applyFill="1" applyAlignment="1">
      <alignment/>
    </xf>
    <xf numFmtId="0" fontId="18" fillId="4" borderId="0" xfId="0" applyFont="1" applyFill="1" applyAlignment="1">
      <alignment/>
    </xf>
    <xf numFmtId="166" fontId="0" fillId="0" borderId="0" xfId="0" applyNumberFormat="1" applyAlignment="1">
      <alignment/>
    </xf>
    <xf numFmtId="166" fontId="17" fillId="2" borderId="5" xfId="0" applyNumberFormat="1" applyFont="1" applyFill="1" applyBorder="1" applyAlignment="1">
      <alignment/>
    </xf>
    <xf numFmtId="0" fontId="19" fillId="0" borderId="0" xfId="0" applyFont="1" applyFill="1" applyAlignment="1">
      <alignment/>
    </xf>
    <xf numFmtId="0" fontId="0" fillId="0" borderId="0" xfId="21" applyFont="1">
      <alignment/>
      <protection locked="0"/>
    </xf>
    <xf numFmtId="0" fontId="19" fillId="0" borderId="0" xfId="0" applyFont="1" applyFill="1" applyAlignment="1">
      <alignment horizontal="center"/>
    </xf>
    <xf numFmtId="166" fontId="17" fillId="2" borderId="7" xfId="0" applyNumberFormat="1" applyFont="1" applyFill="1" applyBorder="1" applyAlignment="1">
      <alignment/>
    </xf>
    <xf numFmtId="166" fontId="17" fillId="2" borderId="6" xfId="0" applyNumberFormat="1" applyFont="1" applyFill="1" applyBorder="1" applyAlignment="1">
      <alignment/>
    </xf>
    <xf numFmtId="0" fontId="0" fillId="0" borderId="4" xfId="0" applyFont="1" applyBorder="1" applyAlignment="1">
      <alignment vertical="top" wrapText="1"/>
    </xf>
    <xf numFmtId="0" fontId="20" fillId="0" borderId="0" xfId="0" applyFont="1" applyAlignment="1">
      <alignment/>
    </xf>
    <xf numFmtId="0" fontId="20" fillId="0" borderId="0" xfId="0" applyFont="1" applyFill="1" applyAlignment="1">
      <alignment/>
    </xf>
    <xf numFmtId="0" fontId="20" fillId="0" borderId="0" xfId="0" applyFont="1" applyFill="1" applyAlignment="1">
      <alignment horizontal="left"/>
    </xf>
    <xf numFmtId="0" fontId="20" fillId="0" borderId="0" xfId="0" applyFont="1" applyAlignment="1">
      <alignment horizontal="left"/>
    </xf>
    <xf numFmtId="0" fontId="2" fillId="0" borderId="0" xfId="0" applyFont="1" applyFill="1" applyAlignment="1">
      <alignment/>
    </xf>
    <xf numFmtId="0" fontId="22" fillId="0" borderId="0" xfId="0" applyFont="1" applyBorder="1" applyAlignment="1">
      <alignment/>
    </xf>
    <xf numFmtId="0" fontId="2" fillId="0" borderId="0" xfId="0" applyFont="1" applyAlignment="1">
      <alignment horizontal="lef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8" xfId="0" applyFont="1" applyBorder="1" applyAlignment="1">
      <alignment horizontal="center"/>
    </xf>
    <xf numFmtId="0" fontId="0" fillId="0" borderId="0" xfId="0" applyFont="1" applyBorder="1" applyAlignment="1">
      <alignment horizontal="center" wrapText="1"/>
    </xf>
    <xf numFmtId="0" fontId="0" fillId="0" borderId="0" xfId="0" applyFont="1" applyBorder="1" applyAlignment="1">
      <alignment wrapText="1"/>
    </xf>
    <xf numFmtId="0" fontId="1" fillId="0" borderId="3" xfId="0" applyFont="1" applyBorder="1" applyAlignment="1">
      <alignment/>
    </xf>
    <xf numFmtId="0" fontId="2" fillId="0" borderId="7" xfId="0" applyFont="1" applyBorder="1" applyAlignment="1">
      <alignment horizontal="center" wrapText="1"/>
    </xf>
    <xf numFmtId="0" fontId="23" fillId="0" borderId="0" xfId="0" applyFont="1" applyFill="1" applyAlignment="1">
      <alignment textRotation="91"/>
    </xf>
    <xf numFmtId="0" fontId="2" fillId="5" borderId="1" xfId="0" applyFont="1" applyFill="1" applyBorder="1" applyAlignment="1">
      <alignment horizontal="centerContinuous"/>
    </xf>
    <xf numFmtId="166" fontId="0" fillId="5" borderId="9" xfId="0" applyNumberFormat="1" applyFill="1" applyBorder="1" applyAlignment="1">
      <alignment horizontal="centerContinuous"/>
    </xf>
    <xf numFmtId="0" fontId="23" fillId="5" borderId="9" xfId="0" applyFont="1" applyFill="1" applyBorder="1" applyAlignment="1">
      <alignment horizontal="centerContinuous"/>
    </xf>
    <xf numFmtId="0" fontId="2" fillId="5" borderId="3" xfId="0" applyFont="1" applyFill="1" applyBorder="1" applyAlignment="1">
      <alignment/>
    </xf>
    <xf numFmtId="0" fontId="0" fillId="5" borderId="0" xfId="0" applyFill="1" applyBorder="1" applyAlignment="1">
      <alignment/>
    </xf>
    <xf numFmtId="166" fontId="0" fillId="5" borderId="0" xfId="0" applyNumberFormat="1" applyFill="1" applyBorder="1" applyAlignment="1">
      <alignment/>
    </xf>
    <xf numFmtId="0" fontId="23" fillId="5" borderId="0" xfId="0" applyFont="1" applyFill="1" applyBorder="1" applyAlignment="1">
      <alignment textRotation="91"/>
    </xf>
    <xf numFmtId="166" fontId="8" fillId="5" borderId="0" xfId="0" applyNumberFormat="1" applyFont="1" applyFill="1" applyBorder="1" applyAlignment="1">
      <alignment horizontal="center"/>
    </xf>
    <xf numFmtId="166" fontId="2" fillId="5" borderId="0" xfId="0" applyNumberFormat="1" applyFont="1" applyFill="1" applyBorder="1" applyAlignment="1">
      <alignment horizontal="center"/>
    </xf>
    <xf numFmtId="166" fontId="0" fillId="5" borderId="0" xfId="0" applyNumberFormat="1" applyFill="1" applyBorder="1" applyAlignment="1">
      <alignment horizontal="center"/>
    </xf>
    <xf numFmtId="0" fontId="2" fillId="5" borderId="5" xfId="0" applyFont="1" applyFill="1" applyBorder="1" applyAlignment="1">
      <alignment/>
    </xf>
    <xf numFmtId="0" fontId="0" fillId="5" borderId="7" xfId="0" applyFill="1" applyBorder="1" applyAlignment="1">
      <alignment/>
    </xf>
    <xf numFmtId="166" fontId="0" fillId="5" borderId="7" xfId="0" applyNumberFormat="1" applyFill="1" applyBorder="1" applyAlignment="1">
      <alignment horizontal="center"/>
    </xf>
    <xf numFmtId="0" fontId="19" fillId="0" borderId="0" xfId="0" applyFont="1" applyAlignment="1">
      <alignment horizontal="center" wrapText="1"/>
    </xf>
    <xf numFmtId="0" fontId="4" fillId="0" borderId="0" xfId="0" applyFont="1" applyAlignment="1">
      <alignment/>
    </xf>
    <xf numFmtId="0" fontId="4" fillId="0" borderId="0" xfId="0" applyFont="1" applyBorder="1" applyAlignment="1">
      <alignment/>
    </xf>
    <xf numFmtId="0" fontId="2" fillId="0" borderId="0" xfId="0" applyFont="1" applyBorder="1" applyAlignment="1">
      <alignment horizontal="center"/>
    </xf>
    <xf numFmtId="0" fontId="2" fillId="0" borderId="0" xfId="0" applyFont="1" applyBorder="1" applyAlignment="1">
      <alignment horizontal="center" wrapText="1"/>
    </xf>
    <xf numFmtId="166" fontId="24" fillId="0" borderId="10" xfId="0" applyNumberFormat="1" applyFont="1" applyBorder="1" applyAlignment="1">
      <alignment horizontal="centerContinuous"/>
    </xf>
    <xf numFmtId="166" fontId="25" fillId="0" borderId="11" xfId="0" applyNumberFormat="1" applyFont="1" applyBorder="1" applyAlignment="1">
      <alignment horizontal="centerContinuous"/>
    </xf>
    <xf numFmtId="166" fontId="25" fillId="0" borderId="12" xfId="0" applyNumberFormat="1" applyFont="1" applyBorder="1" applyAlignment="1">
      <alignment horizontal="centerContinuous"/>
    </xf>
    <xf numFmtId="0" fontId="25" fillId="0" borderId="11" xfId="0" applyFont="1" applyBorder="1" applyAlignment="1">
      <alignment horizontal="centerContinuous"/>
    </xf>
    <xf numFmtId="0" fontId="25" fillId="0" borderId="12" xfId="0" applyFont="1" applyBorder="1" applyAlignment="1">
      <alignment horizontal="centerContinuous"/>
    </xf>
    <xf numFmtId="0" fontId="25" fillId="0" borderId="11" xfId="0" applyFont="1" applyBorder="1" applyAlignment="1">
      <alignment/>
    </xf>
    <xf numFmtId="0" fontId="2" fillId="0" borderId="0" xfId="0" applyFont="1" applyFill="1" applyAlignment="1">
      <alignment horizontal="center" wrapText="1"/>
    </xf>
    <xf numFmtId="9" fontId="2" fillId="0" borderId="0" xfId="0" applyNumberFormat="1" applyFont="1" applyFill="1" applyAlignment="1">
      <alignment/>
    </xf>
    <xf numFmtId="0" fontId="2" fillId="0" borderId="0" xfId="0" applyFont="1" applyFill="1" applyAlignment="1">
      <alignment horizontal="center"/>
    </xf>
    <xf numFmtId="0" fontId="26" fillId="0" borderId="0" xfId="0" applyFont="1" applyAlignment="1">
      <alignment/>
    </xf>
    <xf numFmtId="0" fontId="26" fillId="3" borderId="0" xfId="0" applyFont="1" applyFill="1" applyAlignment="1">
      <alignment/>
    </xf>
    <xf numFmtId="166" fontId="27" fillId="0" borderId="0" xfId="0" applyNumberFormat="1" applyFont="1" applyAlignment="1">
      <alignment wrapText="1"/>
    </xf>
    <xf numFmtId="14" fontId="26" fillId="0" borderId="0" xfId="0" applyNumberFormat="1" applyFont="1" applyAlignment="1">
      <alignment/>
    </xf>
    <xf numFmtId="166" fontId="27" fillId="0" borderId="0" xfId="0" applyNumberFormat="1" applyFont="1" applyAlignment="1">
      <alignment/>
    </xf>
    <xf numFmtId="0" fontId="26" fillId="0" borderId="0" xfId="0" applyFont="1" applyFill="1" applyAlignment="1">
      <alignment/>
    </xf>
    <xf numFmtId="0" fontId="7" fillId="0" borderId="0" xfId="0" applyFont="1" applyAlignment="1">
      <alignment horizontal="center"/>
    </xf>
    <xf numFmtId="0" fontId="28" fillId="0" borderId="0" xfId="0" applyFont="1" applyFill="1" applyAlignment="1">
      <alignment/>
    </xf>
    <xf numFmtId="0" fontId="28" fillId="0" borderId="0" xfId="0" applyFont="1" applyAlignment="1">
      <alignment/>
    </xf>
    <xf numFmtId="0" fontId="17" fillId="2" borderId="0" xfId="0" applyFont="1" applyFill="1" applyBorder="1" applyAlignment="1">
      <alignment/>
    </xf>
    <xf numFmtId="0" fontId="19" fillId="6" borderId="0" xfId="0" applyFont="1" applyFill="1" applyAlignment="1">
      <alignment horizontal="center"/>
    </xf>
    <xf numFmtId="0" fontId="29" fillId="0" borderId="10" xfId="0" applyFont="1" applyBorder="1" applyAlignment="1">
      <alignment horizontal="centerContinuous"/>
    </xf>
    <xf numFmtId="166" fontId="6" fillId="0" borderId="0" xfId="0" applyNumberFormat="1" applyFont="1" applyAlignment="1">
      <alignment/>
    </xf>
    <xf numFmtId="166" fontId="6" fillId="0" borderId="4" xfId="0" applyNumberFormat="1" applyFont="1" applyBorder="1" applyAlignment="1">
      <alignment/>
    </xf>
    <xf numFmtId="166" fontId="6" fillId="4" borderId="0" xfId="0" applyNumberFormat="1" applyFont="1" applyFill="1" applyAlignment="1">
      <alignment/>
    </xf>
    <xf numFmtId="166" fontId="6" fillId="4" borderId="0" xfId="0" applyNumberFormat="1" applyFont="1" applyFill="1" applyAlignment="1">
      <alignment horizontal="left"/>
    </xf>
    <xf numFmtId="166" fontId="6" fillId="4" borderId="4" xfId="0" applyNumberFormat="1" applyFont="1" applyFill="1" applyBorder="1" applyAlignment="1">
      <alignment/>
    </xf>
    <xf numFmtId="166" fontId="31" fillId="5" borderId="0" xfId="0" applyNumberFormat="1" applyFont="1" applyFill="1" applyAlignment="1">
      <alignment/>
    </xf>
    <xf numFmtId="184" fontId="30" fillId="5" borderId="0" xfId="15" applyNumberFormat="1" applyFont="1" applyFill="1" applyAlignment="1">
      <alignment/>
    </xf>
    <xf numFmtId="0" fontId="32" fillId="4" borderId="0" xfId="0" applyFont="1" applyFill="1" applyAlignment="1">
      <alignment/>
    </xf>
    <xf numFmtId="0" fontId="2" fillId="0" borderId="0" xfId="0" applyFont="1" applyAlignment="1" quotePrefix="1">
      <alignment/>
    </xf>
    <xf numFmtId="0" fontId="4" fillId="0" borderId="3" xfId="0" applyFont="1" applyBorder="1" applyAlignment="1">
      <alignment/>
    </xf>
    <xf numFmtId="0" fontId="33" fillId="0" borderId="10" xfId="0" applyFont="1" applyBorder="1" applyAlignment="1">
      <alignment horizontal="centerContinuous"/>
    </xf>
    <xf numFmtId="0" fontId="33" fillId="0" borderId="11" xfId="0" applyFont="1" applyBorder="1" applyAlignment="1">
      <alignment horizontal="centerContinuous"/>
    </xf>
    <xf numFmtId="0" fontId="33" fillId="0" borderId="12" xfId="0" applyFont="1" applyBorder="1" applyAlignment="1">
      <alignment horizontal="centerContinuous"/>
    </xf>
    <xf numFmtId="0" fontId="16" fillId="0" borderId="11" xfId="0" applyFont="1" applyBorder="1" applyAlignment="1">
      <alignment horizontal="centerContinuous"/>
    </xf>
    <xf numFmtId="0" fontId="16" fillId="0" borderId="12" xfId="0" applyFont="1" applyBorder="1" applyAlignment="1">
      <alignment horizontal="centerContinuous"/>
    </xf>
    <xf numFmtId="193" fontId="2" fillId="5" borderId="13" xfId="0" applyNumberFormat="1" applyFont="1" applyFill="1" applyBorder="1" applyAlignment="1" applyProtection="1">
      <alignment horizontal="center"/>
      <protection locked="0"/>
    </xf>
    <xf numFmtId="0" fontId="34" fillId="0" borderId="0" xfId="0" applyFont="1" applyBorder="1" applyAlignment="1">
      <alignment/>
    </xf>
    <xf numFmtId="0" fontId="34" fillId="0" borderId="0" xfId="0" applyFont="1" applyBorder="1" applyAlignment="1">
      <alignment/>
    </xf>
    <xf numFmtId="0" fontId="0" fillId="7" borderId="0" xfId="0" applyFill="1" applyAlignment="1">
      <alignment/>
    </xf>
    <xf numFmtId="0" fontId="0" fillId="0" borderId="0" xfId="0" applyAlignment="1">
      <alignment horizontal="left"/>
    </xf>
    <xf numFmtId="194" fontId="0" fillId="7" borderId="0" xfId="0" applyNumberFormat="1" applyFill="1" applyAlignment="1">
      <alignment/>
    </xf>
    <xf numFmtId="14" fontId="0" fillId="0" borderId="0" xfId="0" applyNumberFormat="1" applyAlignment="1">
      <alignment horizontal="left"/>
    </xf>
    <xf numFmtId="194" fontId="0" fillId="0" borderId="0" xfId="0" applyNumberFormat="1" applyAlignment="1">
      <alignment/>
    </xf>
    <xf numFmtId="0" fontId="36" fillId="0" borderId="0" xfId="0" applyFont="1" applyBorder="1" applyAlignment="1">
      <alignment horizontal="center"/>
    </xf>
    <xf numFmtId="0" fontId="37" fillId="0" borderId="0" xfId="0" applyFont="1" applyBorder="1" applyAlignment="1">
      <alignment horizontal="center"/>
    </xf>
    <xf numFmtId="0" fontId="38" fillId="0" borderId="0" xfId="0" applyFont="1" applyAlignment="1">
      <alignment/>
    </xf>
    <xf numFmtId="0" fontId="38" fillId="0" borderId="0" xfId="0" applyFont="1" applyBorder="1" applyAlignment="1">
      <alignment/>
    </xf>
    <xf numFmtId="0" fontId="38" fillId="2" borderId="0" xfId="0" applyFont="1" applyFill="1" applyAlignment="1">
      <alignment/>
    </xf>
    <xf numFmtId="184" fontId="38" fillId="0" borderId="0" xfId="15" applyNumberFormat="1" applyFont="1" applyAlignment="1">
      <alignment/>
    </xf>
    <xf numFmtId="0" fontId="40" fillId="0" borderId="0" xfId="0" applyFont="1" applyAlignment="1">
      <alignment/>
    </xf>
    <xf numFmtId="0" fontId="40" fillId="4" borderId="0" xfId="0" applyFont="1" applyFill="1" applyAlignment="1">
      <alignment/>
    </xf>
    <xf numFmtId="0" fontId="40" fillId="6" borderId="0" xfId="0" applyFont="1" applyFill="1" applyAlignment="1">
      <alignment horizontal="center"/>
    </xf>
    <xf numFmtId="0" fontId="40" fillId="0" borderId="0" xfId="0" applyFont="1" applyFill="1" applyAlignment="1">
      <alignment/>
    </xf>
    <xf numFmtId="0" fontId="42" fillId="0" borderId="0" xfId="0" applyFont="1" applyBorder="1" applyAlignment="1">
      <alignment/>
    </xf>
    <xf numFmtId="0" fontId="38" fillId="0" borderId="0" xfId="0" applyFont="1" applyAlignment="1">
      <alignment/>
    </xf>
    <xf numFmtId="0" fontId="38" fillId="0" borderId="0" xfId="0" applyFont="1" applyAlignment="1">
      <alignment horizontal="left"/>
    </xf>
    <xf numFmtId="0" fontId="44" fillId="0" borderId="0" xfId="0" applyFont="1" applyFill="1" applyAlignment="1">
      <alignment/>
    </xf>
    <xf numFmtId="0" fontId="44" fillId="0" borderId="0" xfId="0" applyFont="1" applyFill="1" applyBorder="1" applyAlignment="1">
      <alignment/>
    </xf>
    <xf numFmtId="0" fontId="45" fillId="0" borderId="0" xfId="0" applyFont="1" applyFill="1" applyAlignment="1">
      <alignment/>
    </xf>
    <xf numFmtId="0" fontId="47" fillId="0" borderId="0" xfId="0" applyFont="1" applyFill="1" applyAlignment="1">
      <alignment/>
    </xf>
    <xf numFmtId="184" fontId="49" fillId="0" borderId="0" xfId="15" applyNumberFormat="1" applyFont="1" applyFill="1" applyAlignment="1">
      <alignment/>
    </xf>
    <xf numFmtId="0" fontId="49" fillId="0" borderId="0" xfId="0" applyFont="1" applyFill="1" applyAlignment="1">
      <alignment/>
    </xf>
    <xf numFmtId="0" fontId="48" fillId="0" borderId="0" xfId="0" applyFont="1" applyFill="1" applyAlignment="1">
      <alignment horizontal="center"/>
    </xf>
    <xf numFmtId="166" fontId="50" fillId="0" borderId="0" xfId="0" applyNumberFormat="1" applyFont="1" applyFill="1" applyBorder="1" applyAlignment="1">
      <alignment/>
    </xf>
    <xf numFmtId="0" fontId="51" fillId="0" borderId="0" xfId="0" applyFont="1" applyFill="1" applyAlignment="1">
      <alignment/>
    </xf>
    <xf numFmtId="0" fontId="43" fillId="0" borderId="0" xfId="0" applyFont="1" applyFill="1" applyBorder="1" applyAlignment="1">
      <alignment/>
    </xf>
    <xf numFmtId="0" fontId="43" fillId="0" borderId="0" xfId="0" applyFont="1" applyFill="1" applyBorder="1" applyAlignment="1">
      <alignment/>
    </xf>
    <xf numFmtId="0" fontId="52" fillId="0" borderId="0" xfId="0" applyFont="1" applyFill="1" applyBorder="1" applyAlignment="1">
      <alignment/>
    </xf>
    <xf numFmtId="0" fontId="53" fillId="0" borderId="0" xfId="0" applyFont="1" applyFill="1" applyAlignment="1">
      <alignment/>
    </xf>
    <xf numFmtId="0" fontId="53" fillId="0" borderId="0" xfId="0" applyFont="1" applyFill="1" applyAlignment="1">
      <alignment horizontal="left" wrapText="1"/>
    </xf>
    <xf numFmtId="0" fontId="53" fillId="0" borderId="0" xfId="0" applyFont="1" applyFill="1" applyAlignment="1">
      <alignment horizontal="center"/>
    </xf>
    <xf numFmtId="0" fontId="25" fillId="8" borderId="11" xfId="0" applyFont="1" applyFill="1" applyBorder="1" applyAlignment="1">
      <alignment/>
    </xf>
    <xf numFmtId="0" fontId="16" fillId="8" borderId="0" xfId="0" applyFont="1" applyFill="1" applyBorder="1" applyAlignment="1">
      <alignment/>
    </xf>
    <xf numFmtId="0" fontId="19" fillId="8" borderId="7" xfId="0" applyFont="1" applyFill="1" applyBorder="1" applyAlignment="1">
      <alignment horizontal="center" wrapText="1"/>
    </xf>
    <xf numFmtId="0" fontId="16" fillId="2" borderId="0" xfId="0" applyFont="1" applyFill="1" applyAlignment="1">
      <alignment/>
    </xf>
    <xf numFmtId="0" fontId="41" fillId="2" borderId="0" xfId="0" applyFont="1" applyFill="1" applyAlignment="1">
      <alignment/>
    </xf>
    <xf numFmtId="0" fontId="47" fillId="2" borderId="0" xfId="0" applyFont="1" applyFill="1" applyAlignment="1">
      <alignment/>
    </xf>
    <xf numFmtId="184" fontId="6" fillId="0" borderId="0" xfId="15" applyNumberFormat="1" applyFont="1" applyAlignment="1">
      <alignment/>
    </xf>
    <xf numFmtId="184" fontId="6" fillId="4" borderId="0" xfId="15" applyNumberFormat="1" applyFont="1" applyFill="1" applyAlignment="1">
      <alignment/>
    </xf>
    <xf numFmtId="166" fontId="57" fillId="0" borderId="0" xfId="0" applyNumberFormat="1" applyFont="1" applyFill="1" applyAlignment="1">
      <alignment/>
    </xf>
    <xf numFmtId="166" fontId="57" fillId="0" borderId="0" xfId="0" applyNumberFormat="1" applyFont="1" applyFill="1" applyAlignment="1">
      <alignment horizontal="left"/>
    </xf>
    <xf numFmtId="0" fontId="57" fillId="0" borderId="0" xfId="0" applyFont="1" applyFill="1" applyAlignment="1">
      <alignment/>
    </xf>
    <xf numFmtId="166" fontId="57" fillId="4" borderId="0" xfId="0" applyNumberFormat="1" applyFont="1" applyFill="1" applyAlignment="1">
      <alignment/>
    </xf>
    <xf numFmtId="189" fontId="2" fillId="5" borderId="13" xfId="0" applyNumberFormat="1" applyFont="1" applyFill="1" applyBorder="1" applyAlignment="1" applyProtection="1">
      <alignment vertical="top" wrapText="1"/>
      <protection locked="0"/>
    </xf>
    <xf numFmtId="189" fontId="2" fillId="9" borderId="13" xfId="0" applyNumberFormat="1" applyFont="1" applyFill="1" applyBorder="1" applyAlignment="1" applyProtection="1">
      <alignment vertical="top" wrapText="1"/>
      <protection locked="0"/>
    </xf>
    <xf numFmtId="0" fontId="7" fillId="0" borderId="0" xfId="0" applyFont="1" applyFill="1" applyAlignment="1">
      <alignment horizontal="center"/>
    </xf>
    <xf numFmtId="0" fontId="32" fillId="6" borderId="0" xfId="0" applyFont="1" applyFill="1" applyAlignment="1">
      <alignment/>
    </xf>
    <xf numFmtId="194" fontId="6" fillId="6" borderId="0" xfId="0" applyNumberFormat="1" applyFont="1" applyFill="1" applyAlignment="1">
      <alignment/>
    </xf>
    <xf numFmtId="14" fontId="6" fillId="6" borderId="0" xfId="0" applyNumberFormat="1" applyFont="1" applyFill="1" applyAlignment="1">
      <alignment horizontal="left"/>
    </xf>
    <xf numFmtId="193" fontId="38" fillId="9" borderId="13" xfId="0" applyNumberFormat="1" applyFont="1" applyFill="1" applyBorder="1" applyAlignment="1" applyProtection="1">
      <alignment horizontal="center" textRotation="90"/>
      <protection locked="0"/>
    </xf>
    <xf numFmtId="193" fontId="38" fillId="5" borderId="13" xfId="0" applyNumberFormat="1" applyFont="1" applyFill="1" applyBorder="1" applyAlignment="1" applyProtection="1">
      <alignment horizontal="center" textRotation="90"/>
      <protection locked="0"/>
    </xf>
    <xf numFmtId="0" fontId="16" fillId="4" borderId="0" xfId="0" applyFont="1" applyFill="1" applyAlignment="1">
      <alignment wrapText="1"/>
    </xf>
    <xf numFmtId="0" fontId="59" fillId="2" borderId="14" xfId="0" applyFont="1" applyFill="1" applyBorder="1" applyAlignment="1">
      <alignment horizontal="center" wrapText="1"/>
    </xf>
    <xf numFmtId="0" fontId="32" fillId="2" borderId="0" xfId="0" applyFont="1" applyFill="1" applyAlignment="1">
      <alignment/>
    </xf>
    <xf numFmtId="0" fontId="54" fillId="2" borderId="0" xfId="0" applyFont="1" applyFill="1" applyAlignment="1">
      <alignment/>
    </xf>
    <xf numFmtId="194" fontId="0" fillId="2" borderId="0" xfId="0" applyNumberFormat="1" applyFill="1" applyAlignment="1">
      <alignment/>
    </xf>
    <xf numFmtId="14" fontId="2" fillId="2" borderId="0" xfId="0" applyNumberFormat="1" applyFont="1" applyFill="1" applyAlignment="1">
      <alignment horizontal="left"/>
    </xf>
    <xf numFmtId="0" fontId="19" fillId="2" borderId="0" xfId="0" applyFont="1" applyFill="1" applyAlignment="1">
      <alignment horizontal="center"/>
    </xf>
    <xf numFmtId="0" fontId="20" fillId="2" borderId="0" xfId="0" applyFont="1" applyFill="1" applyAlignment="1">
      <alignment/>
    </xf>
    <xf numFmtId="0" fontId="35" fillId="2" borderId="0" xfId="0" applyFont="1" applyFill="1" applyBorder="1" applyAlignment="1">
      <alignment/>
    </xf>
    <xf numFmtId="0" fontId="35" fillId="2" borderId="0" xfId="0" applyFont="1" applyFill="1" applyBorder="1" applyAlignment="1">
      <alignment/>
    </xf>
    <xf numFmtId="0" fontId="22" fillId="2" borderId="0" xfId="0" applyFont="1" applyFill="1" applyBorder="1" applyAlignment="1">
      <alignment/>
    </xf>
    <xf numFmtId="0" fontId="0" fillId="2" borderId="0" xfId="0" applyFill="1" applyAlignment="1">
      <alignment horizontal="left"/>
    </xf>
    <xf numFmtId="14" fontId="0" fillId="2" borderId="0" xfId="0" applyNumberFormat="1" applyFill="1" applyAlignment="1">
      <alignment horizontal="left"/>
    </xf>
    <xf numFmtId="0" fontId="60" fillId="2" borderId="1" xfId="0" applyFont="1" applyFill="1" applyBorder="1" applyAlignment="1">
      <alignment horizontal="centerContinuous"/>
    </xf>
    <xf numFmtId="0" fontId="60" fillId="2" borderId="2" xfId="0" applyFont="1" applyFill="1" applyBorder="1" applyAlignment="1">
      <alignment horizontal="centerContinuous"/>
    </xf>
    <xf numFmtId="0" fontId="48" fillId="5" borderId="15" xfId="0" applyFont="1" applyFill="1" applyBorder="1" applyAlignment="1">
      <alignment horizontal="centerContinuous" wrapText="1"/>
    </xf>
    <xf numFmtId="0" fontId="48" fillId="5" borderId="8" xfId="0" applyFont="1" applyFill="1" applyBorder="1" applyAlignment="1">
      <alignment horizontal="centerContinuous" wrapText="1"/>
    </xf>
    <xf numFmtId="0" fontId="58" fillId="5" borderId="16" xfId="0" applyFont="1" applyFill="1" applyBorder="1" applyAlignment="1">
      <alignment horizontal="centerContinuous" wrapText="1"/>
    </xf>
    <xf numFmtId="0" fontId="19" fillId="5" borderId="7" xfId="0" applyFont="1" applyFill="1" applyBorder="1" applyAlignment="1">
      <alignment horizontal="center" textRotation="90" wrapText="1"/>
    </xf>
    <xf numFmtId="166" fontId="55" fillId="5" borderId="17" xfId="0" applyNumberFormat="1" applyFont="1" applyFill="1" applyBorder="1" applyAlignment="1">
      <alignment textRotation="90" wrapText="1"/>
    </xf>
    <xf numFmtId="166" fontId="55" fillId="5" borderId="18" xfId="0" applyNumberFormat="1" applyFont="1" applyFill="1" applyBorder="1" applyAlignment="1">
      <alignment textRotation="90" wrapText="1"/>
    </xf>
    <xf numFmtId="166" fontId="55" fillId="5" borderId="19" xfId="0" applyNumberFormat="1" applyFont="1" applyFill="1" applyBorder="1" applyAlignment="1">
      <alignment textRotation="90" wrapText="1"/>
    </xf>
    <xf numFmtId="0" fontId="56" fillId="5" borderId="17" xfId="0" applyFont="1" applyFill="1" applyBorder="1" applyAlignment="1">
      <alignment textRotation="90" wrapText="1"/>
    </xf>
    <xf numFmtId="0" fontId="56" fillId="5" borderId="18" xfId="0" applyFont="1" applyFill="1" applyBorder="1" applyAlignment="1">
      <alignment textRotation="90" wrapText="1"/>
    </xf>
    <xf numFmtId="0" fontId="56" fillId="5" borderId="20" xfId="0" applyFont="1" applyFill="1" applyBorder="1" applyAlignment="1">
      <alignment textRotation="90" wrapText="1"/>
    </xf>
    <xf numFmtId="0" fontId="56" fillId="5" borderId="13" xfId="0" applyFont="1" applyFill="1" applyBorder="1" applyAlignment="1">
      <alignment textRotation="90" wrapText="1"/>
    </xf>
    <xf numFmtId="0" fontId="16" fillId="5" borderId="0" xfId="0" applyFont="1" applyFill="1" applyAlignment="1">
      <alignment wrapText="1"/>
    </xf>
    <xf numFmtId="0" fontId="62" fillId="5" borderId="21" xfId="0" applyFont="1" applyFill="1" applyBorder="1" applyAlignment="1">
      <alignment horizontal="centerContinuous" wrapText="1"/>
    </xf>
    <xf numFmtId="0" fontId="62" fillId="5" borderId="11" xfId="0" applyFont="1" applyFill="1" applyBorder="1" applyAlignment="1">
      <alignment horizontal="centerContinuous" wrapText="1"/>
    </xf>
    <xf numFmtId="0" fontId="62" fillId="5" borderId="14" xfId="0" applyFont="1" applyFill="1" applyBorder="1" applyAlignment="1">
      <alignment horizontal="centerContinuous" wrapText="1"/>
    </xf>
    <xf numFmtId="166" fontId="63" fillId="5" borderId="10" xfId="0" applyNumberFormat="1" applyFont="1" applyFill="1" applyBorder="1" applyAlignment="1">
      <alignment horizontal="centerContinuous"/>
    </xf>
    <xf numFmtId="166" fontId="63" fillId="5" borderId="11" xfId="0" applyNumberFormat="1" applyFont="1" applyFill="1" applyBorder="1" applyAlignment="1">
      <alignment horizontal="centerContinuous"/>
    </xf>
    <xf numFmtId="0" fontId="63" fillId="5" borderId="11" xfId="0" applyFont="1" applyFill="1" applyBorder="1" applyAlignment="1">
      <alignment horizontal="centerContinuous"/>
    </xf>
    <xf numFmtId="0" fontId="63" fillId="5" borderId="12" xfId="0" applyFont="1" applyFill="1" applyBorder="1" applyAlignment="1">
      <alignment horizontal="centerContinuous"/>
    </xf>
    <xf numFmtId="0" fontId="61" fillId="5" borderId="0" xfId="0" applyFont="1" applyFill="1" applyBorder="1" applyAlignment="1">
      <alignment horizontal="centerContinuous"/>
    </xf>
    <xf numFmtId="0" fontId="19" fillId="5" borderId="7" xfId="0" applyFont="1" applyFill="1" applyBorder="1" applyAlignment="1">
      <alignment horizontal="centerContinuous" wrapText="1"/>
    </xf>
    <xf numFmtId="0" fontId="61" fillId="5" borderId="4" xfId="0" applyFont="1" applyFill="1" applyBorder="1" applyAlignment="1">
      <alignment horizontal="centerContinuous"/>
    </xf>
    <xf numFmtId="0" fontId="16" fillId="0" borderId="14" xfId="0" applyFont="1" applyBorder="1" applyAlignment="1">
      <alignment wrapText="1"/>
    </xf>
    <xf numFmtId="0" fontId="19" fillId="5" borderId="14" xfId="0" applyFont="1" applyFill="1" applyBorder="1" applyAlignment="1">
      <alignment horizontal="centerContinuous" wrapText="1"/>
    </xf>
    <xf numFmtId="0" fontId="61" fillId="5" borderId="11" xfId="0" applyFont="1" applyFill="1" applyBorder="1" applyAlignment="1">
      <alignment horizontal="centerContinuous"/>
    </xf>
    <xf numFmtId="0" fontId="16" fillId="5" borderId="3" xfId="0" applyFont="1" applyFill="1" applyBorder="1" applyAlignment="1">
      <alignment/>
    </xf>
    <xf numFmtId="0" fontId="16" fillId="5" borderId="1" xfId="0" applyFont="1" applyFill="1" applyBorder="1" applyAlignment="1">
      <alignment/>
    </xf>
    <xf numFmtId="0" fontId="16" fillId="5" borderId="9" xfId="0" applyFont="1" applyFill="1" applyBorder="1" applyAlignment="1">
      <alignment/>
    </xf>
    <xf numFmtId="0" fontId="16" fillId="5" borderId="2" xfId="0" applyFont="1" applyFill="1" applyBorder="1" applyAlignment="1">
      <alignment/>
    </xf>
    <xf numFmtId="0" fontId="39" fillId="5" borderId="9" xfId="0" applyFont="1" applyFill="1" applyBorder="1" applyAlignment="1">
      <alignment horizontal="centerContinuous"/>
    </xf>
    <xf numFmtId="0" fontId="46" fillId="5" borderId="9" xfId="0" applyFont="1" applyFill="1" applyBorder="1" applyAlignment="1">
      <alignment horizontal="centerContinuous"/>
    </xf>
    <xf numFmtId="0" fontId="25" fillId="5" borderId="11" xfId="0" applyFont="1" applyFill="1" applyBorder="1" applyAlignment="1">
      <alignment horizontal="centerContinuous"/>
    </xf>
    <xf numFmtId="0" fontId="25" fillId="5" borderId="12" xfId="0" applyFont="1" applyFill="1" applyBorder="1" applyAlignment="1">
      <alignment/>
    </xf>
    <xf numFmtId="43" fontId="64" fillId="10" borderId="0" xfId="15" applyFont="1" applyFill="1" applyAlignment="1">
      <alignment/>
    </xf>
    <xf numFmtId="0" fontId="64" fillId="10" borderId="0" xfId="0" applyFont="1" applyFill="1" applyAlignment="1">
      <alignment/>
    </xf>
    <xf numFmtId="0" fontId="0" fillId="0" borderId="0" xfId="0" applyFont="1" applyAlignment="1">
      <alignment/>
    </xf>
    <xf numFmtId="0" fontId="65" fillId="0" borderId="0" xfId="0" applyFont="1" applyAlignment="1">
      <alignment/>
    </xf>
    <xf numFmtId="0" fontId="0" fillId="0" borderId="4" xfId="21" applyFont="1" applyBorder="1">
      <alignment/>
      <protection locked="0"/>
    </xf>
    <xf numFmtId="9" fontId="2" fillId="0" borderId="0" xfId="0" applyNumberFormat="1" applyFont="1" applyAlignment="1">
      <alignment horizontal="center"/>
    </xf>
    <xf numFmtId="0" fontId="66" fillId="5" borderId="7" xfId="0" applyFont="1" applyFill="1" applyBorder="1" applyAlignment="1">
      <alignment horizontal="center" wrapText="1"/>
    </xf>
    <xf numFmtId="0" fontId="21" fillId="11" borderId="1" xfId="0" applyFont="1" applyFill="1" applyBorder="1" applyAlignment="1">
      <alignment/>
    </xf>
    <xf numFmtId="0" fontId="20" fillId="11" borderId="9" xfId="0" applyFont="1" applyFill="1" applyBorder="1" applyAlignment="1">
      <alignment/>
    </xf>
    <xf numFmtId="0" fontId="21" fillId="11" borderId="9" xfId="0" applyFont="1" applyFill="1" applyBorder="1" applyAlignment="1">
      <alignment/>
    </xf>
    <xf numFmtId="166" fontId="40" fillId="11" borderId="2" xfId="0" applyNumberFormat="1" applyFont="1" applyFill="1" applyBorder="1" applyAlignment="1">
      <alignment/>
    </xf>
    <xf numFmtId="0" fontId="20" fillId="0" borderId="0" xfId="0" applyFont="1" applyFill="1" applyBorder="1" applyAlignment="1">
      <alignment/>
    </xf>
    <xf numFmtId="0" fontId="21" fillId="0" borderId="0" xfId="0" applyFont="1" applyFill="1" applyBorder="1" applyAlignment="1">
      <alignment/>
    </xf>
    <xf numFmtId="0" fontId="40" fillId="0" borderId="0" xfId="0" applyFont="1" applyFill="1" applyBorder="1" applyAlignment="1">
      <alignment/>
    </xf>
    <xf numFmtId="0" fontId="51" fillId="0" borderId="0" xfId="0" applyFont="1" applyFill="1" applyBorder="1" applyAlignment="1">
      <alignment/>
    </xf>
    <xf numFmtId="0" fontId="20" fillId="2" borderId="0" xfId="0" applyFont="1" applyFill="1" applyBorder="1" applyAlignment="1">
      <alignment/>
    </xf>
    <xf numFmtId="0" fontId="2" fillId="0" borderId="0" xfId="0" applyFont="1" applyFill="1" applyBorder="1" applyAlignment="1">
      <alignment/>
    </xf>
    <xf numFmtId="0" fontId="36" fillId="2" borderId="0" xfId="0" applyFont="1" applyFill="1" applyBorder="1" applyAlignment="1">
      <alignment horizontal="center"/>
    </xf>
    <xf numFmtId="0" fontId="2" fillId="0" borderId="0" xfId="0" applyFont="1" applyBorder="1" applyAlignment="1">
      <alignment/>
    </xf>
    <xf numFmtId="0" fontId="37" fillId="2" borderId="0" xfId="0" applyFont="1" applyFill="1" applyBorder="1" applyAlignment="1">
      <alignment horizontal="center"/>
    </xf>
    <xf numFmtId="184" fontId="0" fillId="0" borderId="0" xfId="15" applyNumberFormat="1" applyFont="1" applyAlignment="1">
      <alignment/>
    </xf>
    <xf numFmtId="9" fontId="2" fillId="12" borderId="0" xfId="0" applyNumberFormat="1" applyFont="1" applyFill="1" applyBorder="1" applyAlignment="1">
      <alignment horizontal="center" wrapText="1"/>
    </xf>
    <xf numFmtId="0" fontId="0" fillId="0" borderId="0" xfId="0" applyFill="1" applyBorder="1" applyAlignment="1">
      <alignment horizontal="centerContinuous"/>
    </xf>
    <xf numFmtId="0" fontId="0" fillId="0" borderId="0" xfId="0" applyFill="1" applyBorder="1" applyAlignment="1">
      <alignment/>
    </xf>
    <xf numFmtId="1" fontId="0" fillId="0" borderId="0" xfId="0" applyNumberFormat="1" applyFill="1" applyBorder="1" applyAlignment="1">
      <alignment/>
    </xf>
    <xf numFmtId="0" fontId="23" fillId="5" borderId="2" xfId="0" applyFont="1" applyFill="1" applyBorder="1" applyAlignment="1">
      <alignment horizontal="centerContinuous"/>
    </xf>
    <xf numFmtId="0" fontId="23" fillId="5" borderId="4" xfId="0" applyFont="1" applyFill="1" applyBorder="1" applyAlignment="1">
      <alignment textRotation="91"/>
    </xf>
    <xf numFmtId="0" fontId="0" fillId="5" borderId="4" xfId="0" applyFill="1" applyBorder="1" applyAlignment="1">
      <alignment/>
    </xf>
    <xf numFmtId="0" fontId="0" fillId="5" borderId="6" xfId="0" applyFill="1" applyBorder="1" applyAlignment="1">
      <alignment/>
    </xf>
    <xf numFmtId="0" fontId="0" fillId="0" borderId="0" xfId="0" applyBorder="1" applyAlignment="1">
      <alignment wrapText="1"/>
    </xf>
    <xf numFmtId="0" fontId="0" fillId="0" borderId="0" xfId="0" applyNumberFormat="1" applyAlignment="1">
      <alignment/>
    </xf>
    <xf numFmtId="0" fontId="2" fillId="0" borderId="0" xfId="0" applyFont="1" applyFill="1" applyBorder="1" applyAlignment="1">
      <alignment wrapText="1"/>
    </xf>
    <xf numFmtId="0" fontId="2" fillId="0" borderId="1" xfId="0" applyFont="1" applyFill="1" applyBorder="1" applyAlignment="1">
      <alignment wrapText="1"/>
    </xf>
    <xf numFmtId="0" fontId="0" fillId="0" borderId="9" xfId="0" applyBorder="1" applyAlignment="1">
      <alignment/>
    </xf>
    <xf numFmtId="0" fontId="0" fillId="0" borderId="2" xfId="0" applyBorder="1" applyAlignment="1">
      <alignment/>
    </xf>
    <xf numFmtId="0" fontId="0" fillId="0" borderId="3" xfId="0" applyBorder="1" applyAlignment="1">
      <alignment/>
    </xf>
    <xf numFmtId="0" fontId="0" fillId="0" borderId="0" xfId="0" applyBorder="1" applyAlignment="1">
      <alignment/>
    </xf>
    <xf numFmtId="0" fontId="0" fillId="0" borderId="4" xfId="0" applyBorder="1" applyAlignment="1">
      <alignment/>
    </xf>
    <xf numFmtId="0" fontId="0" fillId="0" borderId="5" xfId="0" applyBorder="1" applyAlignment="1">
      <alignment/>
    </xf>
    <xf numFmtId="0" fontId="0" fillId="0" borderId="7" xfId="0" applyBorder="1" applyAlignment="1">
      <alignment/>
    </xf>
    <xf numFmtId="0" fontId="0" fillId="0" borderId="6" xfId="0" applyBorder="1" applyAlignment="1">
      <alignment/>
    </xf>
    <xf numFmtId="0" fontId="0" fillId="0" borderId="0" xfId="0" applyFont="1" applyBorder="1" applyAlignment="1">
      <alignment horizontal="center" wrapText="1"/>
    </xf>
    <xf numFmtId="0" fontId="2" fillId="0" borderId="0" xfId="0" applyFont="1" applyAlignment="1">
      <alignment/>
    </xf>
    <xf numFmtId="0" fontId="2" fillId="0" borderId="0" xfId="0" applyFont="1" applyAlignment="1">
      <alignment horizontal="center" vertical="top"/>
    </xf>
    <xf numFmtId="0" fontId="2" fillId="0" borderId="0" xfId="0" applyFont="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Percent" xfId="22"/>
  </cellStyles>
  <dxfs count="2">
    <dxf>
      <font>
        <color auto="1"/>
      </font>
      <fill>
        <patternFill>
          <bgColor rgb="FF0000FF"/>
        </patternFill>
      </fill>
      <border/>
    </dxf>
    <dxf>
      <fill>
        <patternFill patternType="darkHorizontal">
          <bgColor rgb="FF00CCFF"/>
        </patternFill>
      </fill>
      <border/>
    </dxf>
  </dxfs>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30</xdr:row>
      <xdr:rowOff>104775</xdr:rowOff>
    </xdr:from>
    <xdr:to>
      <xdr:col>8</xdr:col>
      <xdr:colOff>0</xdr:colOff>
      <xdr:row>44</xdr:row>
      <xdr:rowOff>66675</xdr:rowOff>
    </xdr:to>
    <xdr:pic>
      <xdr:nvPicPr>
        <xdr:cNvPr id="1" name="Picture 1"/>
        <xdr:cNvPicPr preferRelativeResize="1">
          <a:picLocks noChangeAspect="1"/>
        </xdr:cNvPicPr>
      </xdr:nvPicPr>
      <xdr:blipFill>
        <a:blip r:embed="rId1"/>
        <a:stretch>
          <a:fillRect/>
        </a:stretch>
      </xdr:blipFill>
      <xdr:spPr>
        <a:xfrm>
          <a:off x="76200" y="7924800"/>
          <a:ext cx="4791075" cy="2600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38"/>
  <sheetViews>
    <sheetView tabSelected="1" workbookViewId="0" topLeftCell="A1">
      <selection activeCell="A1" sqref="A1"/>
    </sheetView>
  </sheetViews>
  <sheetFormatPr defaultColWidth="9.140625" defaultRowHeight="12.75"/>
  <cols>
    <col min="1" max="1" width="11.421875" style="28" customWidth="1"/>
    <col min="2" max="2" width="62.7109375" style="18" customWidth="1"/>
    <col min="3" max="16384" width="9.140625" style="18" customWidth="1"/>
  </cols>
  <sheetData>
    <row r="1" spans="1:2" ht="20.25">
      <c r="A1" s="16" t="s">
        <v>35</v>
      </c>
      <c r="B1" s="17"/>
    </row>
    <row r="2" spans="1:2" ht="20.25">
      <c r="A2" s="19"/>
      <c r="B2" s="20"/>
    </row>
    <row r="3" spans="1:5" s="30" customFormat="1" ht="18">
      <c r="A3" s="116" t="s">
        <v>129</v>
      </c>
      <c r="B3" s="21"/>
      <c r="C3" s="9"/>
      <c r="E3" s="9"/>
    </row>
    <row r="4" spans="1:5" s="30" customFormat="1" ht="18">
      <c r="A4" s="116" t="s">
        <v>130</v>
      </c>
      <c r="B4" s="21"/>
      <c r="C4" s="9"/>
      <c r="E4" s="9"/>
    </row>
    <row r="5" spans="1:5" s="30" customFormat="1" ht="18">
      <c r="A5" s="116" t="s">
        <v>131</v>
      </c>
      <c r="B5" s="21"/>
      <c r="C5" s="9"/>
      <c r="E5" s="9"/>
    </row>
    <row r="6" spans="1:5" s="30" customFormat="1" ht="18">
      <c r="A6" s="116" t="s">
        <v>158</v>
      </c>
      <c r="B6" s="21"/>
      <c r="C6" s="9"/>
      <c r="E6" s="9"/>
    </row>
    <row r="7" spans="1:5" s="30" customFormat="1" ht="15.75">
      <c r="A7" s="65"/>
      <c r="B7" s="21"/>
      <c r="C7" s="9"/>
      <c r="E7" s="9"/>
    </row>
    <row r="8" spans="1:2" ht="12.75">
      <c r="A8" s="19"/>
      <c r="B8" s="22"/>
    </row>
    <row r="9" spans="1:2" ht="12.75">
      <c r="A9" s="19" t="s">
        <v>56</v>
      </c>
      <c r="B9" s="230" t="s">
        <v>76</v>
      </c>
    </row>
    <row r="10" spans="1:6" ht="131.25" customHeight="1">
      <c r="A10" s="19"/>
      <c r="B10" s="50" t="s">
        <v>0</v>
      </c>
      <c r="C10" s="23"/>
      <c r="D10" s="23"/>
      <c r="E10" s="23"/>
      <c r="F10" s="23"/>
    </row>
    <row r="11" spans="1:2" ht="12.75">
      <c r="A11" s="19"/>
      <c r="B11" s="22"/>
    </row>
    <row r="12" spans="1:2" ht="12.75">
      <c r="A12" s="19" t="s">
        <v>136</v>
      </c>
      <c r="B12" s="22"/>
    </row>
    <row r="13" spans="1:2" ht="12.75">
      <c r="A13" s="19"/>
      <c r="B13" s="230" t="s">
        <v>90</v>
      </c>
    </row>
    <row r="14" spans="1:2" ht="12.75">
      <c r="A14" s="19"/>
      <c r="B14" s="22"/>
    </row>
    <row r="15" spans="1:2" ht="12.75">
      <c r="A15" s="19"/>
      <c r="B15" s="22"/>
    </row>
    <row r="16" spans="1:2" ht="12.75">
      <c r="A16" s="19"/>
      <c r="B16" s="22"/>
    </row>
    <row r="17" spans="1:2" ht="12.75">
      <c r="A17" s="19"/>
      <c r="B17" s="22"/>
    </row>
    <row r="18" spans="1:2" ht="12.75">
      <c r="A18" s="19"/>
      <c r="B18" s="22"/>
    </row>
    <row r="19" spans="1:2" ht="12.75">
      <c r="A19" s="19" t="s">
        <v>137</v>
      </c>
      <c r="B19" s="22"/>
    </row>
    <row r="20" spans="1:2" ht="12.75">
      <c r="A20" s="19"/>
      <c r="B20" s="24" t="s">
        <v>78</v>
      </c>
    </row>
    <row r="21" spans="1:2" ht="12.75">
      <c r="A21" s="19"/>
      <c r="B21" s="24" t="s">
        <v>4</v>
      </c>
    </row>
    <row r="22" spans="1:2" ht="12.75">
      <c r="A22" s="19"/>
      <c r="B22" s="25"/>
    </row>
    <row r="23" spans="1:2" ht="12.75">
      <c r="A23" s="19"/>
      <c r="B23" s="25"/>
    </row>
    <row r="24" spans="1:2" ht="12.75">
      <c r="A24" s="19"/>
      <c r="B24" s="24" t="s">
        <v>78</v>
      </c>
    </row>
    <row r="25" spans="1:2" ht="12.75">
      <c r="A25" s="19"/>
      <c r="B25" s="24" t="s">
        <v>79</v>
      </c>
    </row>
    <row r="26" spans="1:2" ht="12.75">
      <c r="A26" s="19"/>
      <c r="B26" s="25"/>
    </row>
    <row r="27" spans="1:2" ht="12.75">
      <c r="A27" s="19"/>
      <c r="B27" s="25"/>
    </row>
    <row r="28" spans="1:5" ht="12.75">
      <c r="A28" s="19"/>
      <c r="B28" s="24" t="s">
        <v>81</v>
      </c>
      <c r="E28" s="46" t="s">
        <v>135</v>
      </c>
    </row>
    <row r="29" spans="1:2" ht="12.75">
      <c r="A29" s="19"/>
      <c r="B29" s="24" t="s">
        <v>80</v>
      </c>
    </row>
    <row r="30" spans="1:2" ht="13.5" thickBot="1">
      <c r="A30" s="26"/>
      <c r="B30" s="27"/>
    </row>
    <row r="31" ht="12.75">
      <c r="B31" s="29"/>
    </row>
    <row r="32" ht="12.75">
      <c r="B32" s="29"/>
    </row>
    <row r="33" ht="12.75">
      <c r="B33" s="29"/>
    </row>
    <row r="34" ht="12.75">
      <c r="B34" s="29"/>
    </row>
    <row r="35" ht="12.75">
      <c r="B35" s="29"/>
    </row>
    <row r="36" ht="12.75">
      <c r="B36" s="29"/>
    </row>
    <row r="37" ht="12.75">
      <c r="B37" s="29"/>
    </row>
    <row r="38" ht="12.75">
      <c r="B38" s="29"/>
    </row>
  </sheetData>
  <printOptions/>
  <pageMargins left="0.56" right="0.24" top="0.85" bottom="0.43" header="0.5" footer="0.17"/>
  <pageSetup horizontalDpi="600" verticalDpi="600" orientation="portrait" scale="115" r:id="rId1"/>
  <headerFooter alignWithMargins="0">
    <oddFooter xml:space="preserve">&amp;L&amp;F&amp;C          &amp;A&amp;R&amp;D   </oddFooter>
  </headerFooter>
</worksheet>
</file>

<file path=xl/worksheets/sheet2.xml><?xml version="1.0" encoding="utf-8"?>
<worksheet xmlns="http://schemas.openxmlformats.org/spreadsheetml/2006/main" xmlns:r="http://schemas.openxmlformats.org/officeDocument/2006/relationships">
  <dimension ref="A1:BQ530"/>
  <sheetViews>
    <sheetView workbookViewId="0" topLeftCell="A1">
      <selection activeCell="A1" sqref="A1"/>
    </sheetView>
  </sheetViews>
  <sheetFormatPr defaultColWidth="9.140625" defaultRowHeight="12.75"/>
  <cols>
    <col min="1" max="1" width="7.00390625" style="0" customWidth="1"/>
    <col min="2" max="2" width="10.57421875" style="0" customWidth="1"/>
    <col min="3" max="3" width="2.421875" style="0" customWidth="1"/>
    <col min="4" max="4" width="34.7109375" style="0" customWidth="1"/>
    <col min="5" max="5" width="11.421875" style="0" customWidth="1"/>
    <col min="6" max="6" width="8.7109375" style="141" customWidth="1"/>
    <col min="7" max="10" width="3.00390625" style="155" customWidth="1"/>
    <col min="11" max="11" width="11.421875" style="155" hidden="1" customWidth="1"/>
    <col min="12" max="13" width="11.140625" style="0" hidden="1" customWidth="1"/>
    <col min="14" max="18" width="1.28515625" style="0" customWidth="1"/>
    <col min="19" max="19" width="4.7109375" style="0" customWidth="1"/>
    <col min="20" max="24" width="4.421875" style="43" customWidth="1"/>
    <col min="25" max="30" width="4.421875" style="0" customWidth="1"/>
    <col min="31" max="31" width="6.140625" style="0" bestFit="1" customWidth="1"/>
    <col min="32" max="38" width="4.421875" style="0" customWidth="1"/>
    <col min="39" max="39" width="1.1484375" style="0" customWidth="1"/>
    <col min="40" max="40" width="15.00390625" style="0" customWidth="1"/>
    <col min="41" max="41" width="24.57421875" style="0" bestFit="1" customWidth="1"/>
    <col min="42" max="65" width="3.421875" style="0" hidden="1" customWidth="1"/>
    <col min="66" max="66" width="0" style="0" hidden="1" customWidth="1"/>
    <col min="67" max="68" width="9.421875" style="0" hidden="1" customWidth="1"/>
    <col min="69" max="70" width="0" style="0" hidden="1" customWidth="1"/>
    <col min="71" max="16384" width="8.8515625" style="0" customWidth="1"/>
  </cols>
  <sheetData>
    <row r="1" spans="2:19" ht="17.25" customHeight="1">
      <c r="B1" s="82" t="str">
        <f>+'Tab A Description'!A3</f>
        <v>Cost Center: 1170</v>
      </c>
      <c r="C1" s="82"/>
      <c r="D1" s="82"/>
      <c r="E1" s="82"/>
      <c r="F1" s="132"/>
      <c r="G1" s="143"/>
      <c r="H1" s="143"/>
      <c r="I1" s="143"/>
      <c r="J1" s="143"/>
      <c r="K1" s="143"/>
      <c r="L1" s="82"/>
      <c r="M1" s="82"/>
      <c r="N1" s="82"/>
      <c r="O1" s="82"/>
      <c r="P1" s="82"/>
      <c r="Q1" s="82"/>
      <c r="R1" s="82"/>
      <c r="S1" s="82"/>
    </row>
    <row r="2" spans="2:22" s="35" customFormat="1" ht="17.25" customHeight="1">
      <c r="B2" s="82" t="str">
        <f>+'Tab A Description'!A4</f>
        <v>Job Number: 7900</v>
      </c>
      <c r="C2" s="83"/>
      <c r="D2" s="83"/>
      <c r="E2" s="83"/>
      <c r="F2" s="133"/>
      <c r="G2" s="144"/>
      <c r="H2" s="144"/>
      <c r="I2" s="144"/>
      <c r="J2" s="144"/>
      <c r="K2" s="144"/>
      <c r="L2" s="83"/>
      <c r="M2" s="83"/>
      <c r="N2" s="83"/>
      <c r="O2" s="83"/>
      <c r="P2" s="83"/>
      <c r="Q2" s="83"/>
      <c r="R2" s="83"/>
      <c r="S2" s="83"/>
      <c r="T2" s="6"/>
      <c r="V2" s="6"/>
    </row>
    <row r="3" spans="2:22" s="35" customFormat="1" ht="17.25" customHeight="1">
      <c r="B3" s="82" t="str">
        <f>+'Tab A Description'!A5</f>
        <v>Job Title: Integrated System Test </v>
      </c>
      <c r="C3" s="83"/>
      <c r="D3" s="83"/>
      <c r="E3" s="83"/>
      <c r="F3" s="133"/>
      <c r="G3" s="144"/>
      <c r="H3" s="144"/>
      <c r="I3" s="144"/>
      <c r="J3" s="144"/>
      <c r="K3" s="144"/>
      <c r="L3" s="83"/>
      <c r="M3" s="83"/>
      <c r="N3" s="83"/>
      <c r="O3" s="83"/>
      <c r="P3" s="83"/>
      <c r="Q3" s="83"/>
      <c r="R3" s="83"/>
      <c r="S3" s="83"/>
      <c r="T3" s="6"/>
      <c r="V3" s="6"/>
    </row>
    <row r="4" spans="2:22" s="35" customFormat="1" ht="17.25" customHeight="1" thickBot="1">
      <c r="B4" s="82" t="str">
        <f>+'Tab A Description'!A6</f>
        <v>Job Manager: Charles Gentile </v>
      </c>
      <c r="C4" s="83"/>
      <c r="D4" s="83"/>
      <c r="E4" s="83"/>
      <c r="F4" s="133"/>
      <c r="G4" s="144"/>
      <c r="H4" s="144"/>
      <c r="I4" s="144"/>
      <c r="J4" s="144"/>
      <c r="K4" s="144"/>
      <c r="L4" s="83"/>
      <c r="M4" s="83"/>
      <c r="N4" s="83"/>
      <c r="O4" s="83"/>
      <c r="P4" s="83"/>
      <c r="Q4" s="83"/>
      <c r="R4" s="83"/>
      <c r="S4" s="83"/>
      <c r="T4" s="6"/>
      <c r="V4" s="6"/>
    </row>
    <row r="5" spans="2:40" ht="15" customHeight="1" thickBot="1">
      <c r="B5" s="8"/>
      <c r="C5" s="36"/>
      <c r="D5" s="36"/>
      <c r="E5" s="36"/>
      <c r="F5" s="134"/>
      <c r="G5" s="145"/>
      <c r="H5" s="145"/>
      <c r="I5" s="145"/>
      <c r="J5" s="145"/>
      <c r="K5" s="145"/>
      <c r="L5" s="36"/>
      <c r="M5" s="36"/>
      <c r="N5" s="36"/>
      <c r="O5" s="36"/>
      <c r="P5" s="36"/>
      <c r="Q5" s="36"/>
      <c r="R5" s="36"/>
      <c r="S5" s="36"/>
      <c r="T5" s="208" t="s">
        <v>48</v>
      </c>
      <c r="U5" s="209"/>
      <c r="V5" s="209"/>
      <c r="W5" s="209"/>
      <c r="X5" s="209"/>
      <c r="Y5" s="210"/>
      <c r="Z5" s="210"/>
      <c r="AA5" s="210"/>
      <c r="AB5" s="210"/>
      <c r="AC5" s="210"/>
      <c r="AD5" s="210"/>
      <c r="AE5" s="210"/>
      <c r="AF5" s="210"/>
      <c r="AG5" s="210"/>
      <c r="AH5" s="210"/>
      <c r="AI5" s="210"/>
      <c r="AJ5" s="210"/>
      <c r="AK5" s="210"/>
      <c r="AL5" s="211"/>
      <c r="AM5" s="8"/>
      <c r="AN5" s="8"/>
    </row>
    <row r="6" spans="1:65" s="32" customFormat="1" ht="22.5" customHeight="1" thickBot="1">
      <c r="A6" s="219"/>
      <c r="B6" s="220"/>
      <c r="C6" s="220"/>
      <c r="D6" s="220"/>
      <c r="E6" s="221"/>
      <c r="F6" s="222" t="s">
        <v>119</v>
      </c>
      <c r="G6" s="223"/>
      <c r="H6" s="223"/>
      <c r="I6" s="223"/>
      <c r="J6" s="223"/>
      <c r="K6" s="223"/>
      <c r="L6" s="224"/>
      <c r="M6" s="225"/>
      <c r="N6" s="158"/>
      <c r="O6" s="158"/>
      <c r="P6" s="158"/>
      <c r="Q6" s="158"/>
      <c r="R6" s="158"/>
      <c r="S6" s="91"/>
      <c r="T6" s="86" t="s">
        <v>113</v>
      </c>
      <c r="U6" s="87"/>
      <c r="V6" s="87"/>
      <c r="W6" s="87"/>
      <c r="X6" s="88"/>
      <c r="Y6" s="106" t="s">
        <v>138</v>
      </c>
      <c r="Z6" s="89"/>
      <c r="AA6" s="89"/>
      <c r="AB6" s="89"/>
      <c r="AC6" s="89"/>
      <c r="AD6" s="89"/>
      <c r="AE6" s="89"/>
      <c r="AF6" s="89"/>
      <c r="AG6" s="89"/>
      <c r="AH6" s="89"/>
      <c r="AI6" s="90"/>
      <c r="AJ6" s="89"/>
      <c r="AK6" s="89"/>
      <c r="AL6" s="90"/>
      <c r="AM6" s="31"/>
      <c r="AP6" s="117" t="s">
        <v>36</v>
      </c>
      <c r="AQ6" s="118"/>
      <c r="AR6" s="118"/>
      <c r="AS6" s="118"/>
      <c r="AT6" s="118"/>
      <c r="AU6" s="118"/>
      <c r="AV6" s="118"/>
      <c r="AW6" s="118"/>
      <c r="AX6" s="118"/>
      <c r="AY6" s="118"/>
      <c r="AZ6" s="118"/>
      <c r="BA6" s="119"/>
      <c r="BB6" s="117" t="s">
        <v>37</v>
      </c>
      <c r="BC6" s="118"/>
      <c r="BD6" s="120"/>
      <c r="BE6" s="120"/>
      <c r="BF6" s="120"/>
      <c r="BG6" s="120"/>
      <c r="BH6" s="120"/>
      <c r="BI6" s="120"/>
      <c r="BJ6" s="120"/>
      <c r="BK6" s="120"/>
      <c r="BL6" s="120"/>
      <c r="BM6" s="121"/>
    </row>
    <row r="7" spans="1:39" s="32" customFormat="1" ht="25.5" customHeight="1" thickBot="1">
      <c r="A7" s="218"/>
      <c r="B7" s="212" t="s">
        <v>49</v>
      </c>
      <c r="C7" s="212"/>
      <c r="D7" s="212"/>
      <c r="E7" s="214"/>
      <c r="F7" s="217" t="s">
        <v>43</v>
      </c>
      <c r="G7" s="205"/>
      <c r="H7" s="206"/>
      <c r="I7" s="206"/>
      <c r="J7" s="206"/>
      <c r="K7" s="207"/>
      <c r="L7" s="191" t="s">
        <v>42</v>
      </c>
      <c r="M7" s="192"/>
      <c r="N7" s="159"/>
      <c r="O7" s="159"/>
      <c r="P7" s="159"/>
      <c r="Q7" s="159"/>
      <c r="R7" s="159"/>
      <c r="S7" s="37"/>
      <c r="T7" s="44">
        <v>1.308</v>
      </c>
      <c r="U7" s="48">
        <v>1000</v>
      </c>
      <c r="V7" s="48">
        <v>1716</v>
      </c>
      <c r="W7" s="48">
        <v>1716</v>
      </c>
      <c r="X7" s="49">
        <v>1716</v>
      </c>
      <c r="Y7" s="33">
        <v>168.7</v>
      </c>
      <c r="Z7" s="34">
        <v>168.7</v>
      </c>
      <c r="AA7" s="34">
        <v>156.5</v>
      </c>
      <c r="AB7" s="34">
        <v>128.59</v>
      </c>
      <c r="AC7" s="34">
        <v>108.44</v>
      </c>
      <c r="AD7" s="34">
        <v>78.33</v>
      </c>
      <c r="AE7" s="34">
        <v>180.79</v>
      </c>
      <c r="AF7" s="34"/>
      <c r="AG7" s="34"/>
      <c r="AH7" s="34"/>
      <c r="AI7" s="34">
        <v>116.7</v>
      </c>
      <c r="AJ7" s="104"/>
      <c r="AK7" s="104"/>
      <c r="AL7" s="104"/>
      <c r="AM7" s="31"/>
    </row>
    <row r="8" spans="1:69" s="38" customFormat="1" ht="90" customHeight="1" thickBot="1">
      <c r="A8" s="215" t="s">
        <v>38</v>
      </c>
      <c r="B8" s="216" t="s">
        <v>47</v>
      </c>
      <c r="C8" s="213"/>
      <c r="D8" s="216"/>
      <c r="E8" s="216" t="s">
        <v>44</v>
      </c>
      <c r="F8" s="232" t="s">
        <v>159</v>
      </c>
      <c r="G8" s="193" t="s">
        <v>91</v>
      </c>
      <c r="H8" s="194"/>
      <c r="I8" s="194"/>
      <c r="J8" s="194"/>
      <c r="K8" s="195" t="s">
        <v>41</v>
      </c>
      <c r="L8" s="179" t="s">
        <v>120</v>
      </c>
      <c r="M8" s="179" t="s">
        <v>121</v>
      </c>
      <c r="N8" s="160"/>
      <c r="O8" s="160"/>
      <c r="P8" s="160"/>
      <c r="Q8" s="160"/>
      <c r="R8" s="160"/>
      <c r="S8" s="196" t="s">
        <v>45</v>
      </c>
      <c r="T8" s="197" t="s">
        <v>117</v>
      </c>
      <c r="U8" s="198" t="s">
        <v>118</v>
      </c>
      <c r="V8" s="198" t="s">
        <v>116</v>
      </c>
      <c r="W8" s="198" t="s">
        <v>114</v>
      </c>
      <c r="X8" s="199" t="s">
        <v>115</v>
      </c>
      <c r="Y8" s="200" t="s">
        <v>122</v>
      </c>
      <c r="Z8" s="201" t="s">
        <v>123</v>
      </c>
      <c r="AA8" s="201" t="s">
        <v>124</v>
      </c>
      <c r="AB8" s="201" t="s">
        <v>125</v>
      </c>
      <c r="AC8" s="201" t="s">
        <v>96</v>
      </c>
      <c r="AD8" s="201" t="s">
        <v>97</v>
      </c>
      <c r="AE8" s="201" t="s">
        <v>98</v>
      </c>
      <c r="AF8" s="201" t="s">
        <v>99</v>
      </c>
      <c r="AG8" s="201" t="s">
        <v>100</v>
      </c>
      <c r="AH8" s="201" t="s">
        <v>101</v>
      </c>
      <c r="AI8" s="202" t="s">
        <v>102</v>
      </c>
      <c r="AJ8" s="203" t="s">
        <v>128</v>
      </c>
      <c r="AK8" s="203" t="s">
        <v>128</v>
      </c>
      <c r="AL8" s="203" t="s">
        <v>128</v>
      </c>
      <c r="AM8" s="204"/>
      <c r="AN8" s="81" t="s">
        <v>34</v>
      </c>
      <c r="AO8" s="66" t="s">
        <v>82</v>
      </c>
      <c r="AP8" s="176">
        <v>39722</v>
      </c>
      <c r="AQ8" s="176">
        <v>39753</v>
      </c>
      <c r="AR8" s="176">
        <v>39783</v>
      </c>
      <c r="AS8" s="176">
        <v>39814</v>
      </c>
      <c r="AT8" s="176">
        <v>39845</v>
      </c>
      <c r="AU8" s="176">
        <v>39873</v>
      </c>
      <c r="AV8" s="176">
        <v>39904</v>
      </c>
      <c r="AW8" s="176">
        <v>39934</v>
      </c>
      <c r="AX8" s="176">
        <v>39965</v>
      </c>
      <c r="AY8" s="176">
        <v>39995</v>
      </c>
      <c r="AZ8" s="176">
        <v>40026</v>
      </c>
      <c r="BA8" s="176">
        <v>40057</v>
      </c>
      <c r="BB8" s="177">
        <v>40087</v>
      </c>
      <c r="BC8" s="177">
        <v>40118</v>
      </c>
      <c r="BD8" s="177">
        <v>40148</v>
      </c>
      <c r="BE8" s="177">
        <v>40179</v>
      </c>
      <c r="BF8" s="177">
        <v>40210</v>
      </c>
      <c r="BG8" s="177">
        <v>40238</v>
      </c>
      <c r="BH8" s="177">
        <v>40269</v>
      </c>
      <c r="BI8" s="177">
        <v>40299</v>
      </c>
      <c r="BJ8" s="177">
        <v>40330</v>
      </c>
      <c r="BK8" s="177">
        <v>40360</v>
      </c>
      <c r="BL8" s="177">
        <v>40391</v>
      </c>
      <c r="BM8" s="177">
        <v>40422</v>
      </c>
      <c r="BN8" s="122">
        <v>40452</v>
      </c>
      <c r="BO8" s="122">
        <v>40483</v>
      </c>
      <c r="BP8" s="122">
        <v>40513</v>
      </c>
      <c r="BQ8" s="122"/>
    </row>
    <row r="9" spans="1:51" s="39" customFormat="1" ht="24">
      <c r="A9" s="39" t="s">
        <v>39</v>
      </c>
      <c r="B9" s="178" t="s">
        <v>46</v>
      </c>
      <c r="D9" s="161"/>
      <c r="E9" s="161"/>
      <c r="F9" s="162"/>
      <c r="G9" s="163"/>
      <c r="H9" s="163"/>
      <c r="I9" s="163"/>
      <c r="J9" s="163"/>
      <c r="K9" s="163"/>
      <c r="L9" s="180"/>
      <c r="M9" s="181"/>
      <c r="N9" s="173"/>
      <c r="O9" s="173"/>
      <c r="P9" s="173"/>
      <c r="Q9" s="173"/>
      <c r="R9" s="173"/>
      <c r="S9" s="114"/>
      <c r="T9" s="226">
        <v>1.22</v>
      </c>
      <c r="U9" s="226">
        <v>1.22</v>
      </c>
      <c r="V9" s="226">
        <v>1.63</v>
      </c>
      <c r="W9" s="226">
        <v>1.1</v>
      </c>
      <c r="X9" s="226">
        <v>1.63</v>
      </c>
      <c r="Y9" s="227">
        <v>185.5</v>
      </c>
      <c r="Z9" s="227">
        <v>125.09</v>
      </c>
      <c r="AA9" s="227">
        <v>143.5</v>
      </c>
      <c r="AB9" s="227">
        <v>144.4</v>
      </c>
      <c r="AC9" s="227">
        <v>175.93</v>
      </c>
      <c r="AD9" s="227">
        <v>151.07</v>
      </c>
      <c r="AE9" s="227">
        <v>165.37</v>
      </c>
      <c r="AF9" s="227">
        <v>145.35</v>
      </c>
      <c r="AG9" s="227">
        <v>150.77</v>
      </c>
      <c r="AH9" s="227">
        <v>142.83</v>
      </c>
      <c r="AI9" s="227">
        <v>180.23</v>
      </c>
      <c r="AJ9" s="227">
        <v>150</v>
      </c>
      <c r="AK9" s="227">
        <v>150</v>
      </c>
      <c r="AL9" s="227">
        <v>150</v>
      </c>
      <c r="AP9" s="38"/>
      <c r="AQ9" s="38"/>
      <c r="AR9" s="38"/>
      <c r="AS9" s="38"/>
      <c r="AT9" s="38"/>
      <c r="AU9" s="38"/>
      <c r="AV9" s="38"/>
      <c r="AW9" s="38"/>
      <c r="AX9" s="38"/>
      <c r="AY9" s="38"/>
    </row>
    <row r="10" spans="1:65" s="95" customFormat="1" ht="14.25" customHeight="1">
      <c r="A10" s="101">
        <v>1</v>
      </c>
      <c r="C10" s="103" t="s">
        <v>127</v>
      </c>
      <c r="F10" s="135"/>
      <c r="G10" s="147"/>
      <c r="H10" s="147"/>
      <c r="I10" s="147"/>
      <c r="J10" s="147"/>
      <c r="K10" s="129"/>
      <c r="L10" s="182">
        <f>IF(F10="","",MAX(N10:R10))</f>
      </c>
      <c r="M10" s="183">
        <f>IF(F10="","",+L10+(F10*7/5))</f>
      </c>
      <c r="N10" s="174">
        <f ca="1">IF(K10="",NOW(),K10)</f>
        <v>40129.50831412037</v>
      </c>
      <c r="O10" s="175">
        <f aca="true" ca="1" t="shared" si="0" ref="O10:O41">IF(G10="",NOW(),VLOOKUP(G10,$A$10:$M$45,13))</f>
        <v>40129.50831412037</v>
      </c>
      <c r="P10" s="175">
        <f aca="true" ca="1" t="shared" si="1" ref="P10:P41">IF(H10="",NOW(),VLOOKUP(H10,$A$10:$M$45,13))</f>
        <v>40129.50831412037</v>
      </c>
      <c r="Q10" s="175">
        <f aca="true" ca="1" t="shared" si="2" ref="Q10:Q41">IF(I10="",NOW(),VLOOKUP(I10,$A$10:$M$45,13))</f>
        <v>40129.50831412037</v>
      </c>
      <c r="R10" s="175">
        <f aca="true" ca="1" t="shared" si="3" ref="R10:R41">IF(J10="",NOW(),VLOOKUP(J10,$A$10:$M$45,13))</f>
        <v>40129.50831412037</v>
      </c>
      <c r="T10" s="107"/>
      <c r="U10" s="107"/>
      <c r="V10" s="107"/>
      <c r="W10" s="107"/>
      <c r="X10" s="108"/>
      <c r="Y10" s="164"/>
      <c r="Z10" s="164"/>
      <c r="AA10" s="164"/>
      <c r="AB10" s="164"/>
      <c r="AC10" s="164"/>
      <c r="AD10" s="164"/>
      <c r="AE10" s="164"/>
      <c r="AF10" s="164"/>
      <c r="AG10" s="164"/>
      <c r="AH10" s="164"/>
      <c r="AI10" s="164"/>
      <c r="AJ10" s="164"/>
      <c r="AK10" s="164"/>
      <c r="AL10" s="164"/>
      <c r="AM10" s="96"/>
      <c r="AN10" s="97"/>
      <c r="AP10" s="171"/>
      <c r="AQ10" s="171"/>
      <c r="AR10" s="171"/>
      <c r="AS10" s="171"/>
      <c r="AT10" s="171"/>
      <c r="AU10" s="171"/>
      <c r="AV10" s="171"/>
      <c r="AW10" s="171"/>
      <c r="AX10" s="171"/>
      <c r="AY10" s="171"/>
      <c r="AZ10" s="171"/>
      <c r="BA10" s="171"/>
      <c r="BB10" s="170"/>
      <c r="BC10" s="170"/>
      <c r="BD10" s="170"/>
      <c r="BE10" s="170"/>
      <c r="BF10" s="170"/>
      <c r="BG10" s="170"/>
      <c r="BH10" s="170"/>
      <c r="BI10" s="170"/>
      <c r="BJ10" s="170"/>
      <c r="BK10" s="170"/>
      <c r="BL10" s="170"/>
      <c r="BM10" s="170"/>
    </row>
    <row r="11" spans="1:65" s="95" customFormat="1" ht="14.25" customHeight="1">
      <c r="A11" s="101">
        <v>2</v>
      </c>
      <c r="B11" s="103"/>
      <c r="F11" s="132"/>
      <c r="G11" s="148"/>
      <c r="H11" s="148"/>
      <c r="I11" s="148"/>
      <c r="J11" s="148"/>
      <c r="K11" s="129"/>
      <c r="L11" s="182">
        <f>IF(F11="","",IF(K11="",MAX(N11:R11),K11))</f>
      </c>
      <c r="M11" s="183">
        <f aca="true" t="shared" si="4" ref="M11:M44">IF(F11="","",+L11+(F11*7/5))</f>
      </c>
      <c r="N11" s="174">
        <f ca="1">IF(K11="",NOW(),K11)</f>
        <v>40129.50831412037</v>
      </c>
      <c r="O11" s="175">
        <f ca="1" t="shared" si="0"/>
        <v>40129.50831412037</v>
      </c>
      <c r="P11" s="175">
        <f ca="1" t="shared" si="1"/>
        <v>40129.50831412037</v>
      </c>
      <c r="Q11" s="175">
        <f ca="1" t="shared" si="2"/>
        <v>40129.50831412037</v>
      </c>
      <c r="R11" s="175">
        <f ca="1" t="shared" si="3"/>
        <v>40129.50831412037</v>
      </c>
      <c r="T11" s="107"/>
      <c r="U11" s="107"/>
      <c r="V11" s="107"/>
      <c r="W11" s="107"/>
      <c r="X11" s="108"/>
      <c r="Y11" s="164"/>
      <c r="Z11" s="164"/>
      <c r="AA11" s="164"/>
      <c r="AB11" s="164"/>
      <c r="AC11" s="164"/>
      <c r="AD11" s="164"/>
      <c r="AE11" s="164"/>
      <c r="AF11" s="164"/>
      <c r="AG11" s="164"/>
      <c r="AH11" s="164"/>
      <c r="AI11" s="164"/>
      <c r="AJ11" s="164"/>
      <c r="AK11" s="164"/>
      <c r="AL11" s="164"/>
      <c r="AM11" s="96"/>
      <c r="AN11" s="97"/>
      <c r="AP11" s="171"/>
      <c r="AQ11" s="171"/>
      <c r="AR11" s="171"/>
      <c r="AS11" s="171"/>
      <c r="AT11" s="171"/>
      <c r="AU11" s="171"/>
      <c r="AV11" s="171"/>
      <c r="AW11" s="171"/>
      <c r="AX11" s="171"/>
      <c r="AY11" s="171"/>
      <c r="AZ11" s="171"/>
      <c r="BA11" s="171"/>
      <c r="BB11" s="170"/>
      <c r="BC11" s="170"/>
      <c r="BD11" s="170"/>
      <c r="BE11" s="170"/>
      <c r="BF11" s="170"/>
      <c r="BG11" s="170"/>
      <c r="BH11" s="170"/>
      <c r="BI11" s="170"/>
      <c r="BJ11" s="170"/>
      <c r="BK11" s="170"/>
      <c r="BL11" s="170"/>
      <c r="BM11" s="170"/>
    </row>
    <row r="12" spans="1:65" s="95" customFormat="1" ht="15">
      <c r="A12" s="101">
        <v>3</v>
      </c>
      <c r="C12" s="102" t="s">
        <v>103</v>
      </c>
      <c r="F12" s="135"/>
      <c r="G12" s="147"/>
      <c r="H12" s="147"/>
      <c r="I12" s="147"/>
      <c r="J12" s="147"/>
      <c r="K12" s="129"/>
      <c r="L12" s="182">
        <f aca="true" t="shared" si="5" ref="L12:L44">IF(F12="","",IF(K12="",MAX(N12:R12),K12))</f>
      </c>
      <c r="M12" s="183">
        <f t="shared" si="4"/>
      </c>
      <c r="N12" s="174">
        <f aca="true" ca="1" t="shared" si="6" ref="N12:N44">IF(K12="",NOW(),K12)</f>
        <v>40129.50831412037</v>
      </c>
      <c r="O12" s="175">
        <f ca="1" t="shared" si="0"/>
        <v>40129.50831412037</v>
      </c>
      <c r="P12" s="175">
        <f ca="1" t="shared" si="1"/>
        <v>40129.50831412037</v>
      </c>
      <c r="Q12" s="175">
        <f ca="1" t="shared" si="2"/>
        <v>40129.50831412037</v>
      </c>
      <c r="R12" s="175">
        <f ca="1" t="shared" si="3"/>
        <v>40129.50831412037</v>
      </c>
      <c r="S12" s="98"/>
      <c r="T12" s="107"/>
      <c r="U12" s="107"/>
      <c r="V12" s="107"/>
      <c r="W12" s="107"/>
      <c r="X12" s="108"/>
      <c r="Y12" s="164"/>
      <c r="Z12" s="164"/>
      <c r="AA12" s="164"/>
      <c r="AB12" s="164"/>
      <c r="AC12" s="164"/>
      <c r="AD12" s="164"/>
      <c r="AE12" s="164"/>
      <c r="AF12" s="164"/>
      <c r="AG12" s="164"/>
      <c r="AH12" s="164"/>
      <c r="AI12" s="164"/>
      <c r="AJ12" s="164"/>
      <c r="AK12" s="164"/>
      <c r="AL12" s="164"/>
      <c r="AM12" s="96"/>
      <c r="AN12" s="99"/>
      <c r="AP12" s="171"/>
      <c r="AQ12" s="171"/>
      <c r="AR12" s="171"/>
      <c r="AS12" s="171"/>
      <c r="AT12" s="171"/>
      <c r="AU12" s="171"/>
      <c r="AV12" s="171"/>
      <c r="AW12" s="171"/>
      <c r="AX12" s="171"/>
      <c r="AY12" s="171"/>
      <c r="AZ12" s="171"/>
      <c r="BA12" s="171"/>
      <c r="BB12" s="170"/>
      <c r="BC12" s="170"/>
      <c r="BD12" s="170"/>
      <c r="BE12" s="170"/>
      <c r="BF12" s="170"/>
      <c r="BG12" s="170"/>
      <c r="BH12" s="170"/>
      <c r="BI12" s="170"/>
      <c r="BJ12" s="170"/>
      <c r="BK12" s="170"/>
      <c r="BL12" s="170"/>
      <c r="BM12" s="170"/>
    </row>
    <row r="13" spans="1:65" s="95" customFormat="1" ht="15">
      <c r="A13" s="101">
        <v>4</v>
      </c>
      <c r="B13" s="102"/>
      <c r="C13" s="95" t="s">
        <v>33</v>
      </c>
      <c r="F13" s="135"/>
      <c r="G13" s="147"/>
      <c r="H13" s="147"/>
      <c r="I13" s="147"/>
      <c r="J13" s="147"/>
      <c r="K13" s="129"/>
      <c r="L13" s="182">
        <f t="shared" si="5"/>
      </c>
      <c r="M13" s="183">
        <f t="shared" si="4"/>
      </c>
      <c r="N13" s="174">
        <f ca="1" t="shared" si="6"/>
        <v>40129.50831412037</v>
      </c>
      <c r="O13" s="175">
        <f ca="1" t="shared" si="0"/>
        <v>40129.50831412037</v>
      </c>
      <c r="P13" s="175">
        <f ca="1" t="shared" si="1"/>
        <v>40129.50831412037</v>
      </c>
      <c r="Q13" s="175">
        <f ca="1" t="shared" si="2"/>
        <v>40129.50831412037</v>
      </c>
      <c r="R13" s="175">
        <f ca="1" t="shared" si="3"/>
        <v>40129.50831412037</v>
      </c>
      <c r="S13" s="98"/>
      <c r="T13" s="107"/>
      <c r="U13" s="107"/>
      <c r="V13" s="107"/>
      <c r="W13" s="107"/>
      <c r="X13" s="108"/>
      <c r="Y13" s="164"/>
      <c r="Z13" s="164"/>
      <c r="AA13" s="164"/>
      <c r="AB13" s="164"/>
      <c r="AC13" s="164"/>
      <c r="AD13" s="164"/>
      <c r="AE13" s="164"/>
      <c r="AF13" s="164"/>
      <c r="AG13" s="164"/>
      <c r="AH13" s="164"/>
      <c r="AI13" s="164"/>
      <c r="AJ13" s="164"/>
      <c r="AK13" s="164"/>
      <c r="AL13" s="164"/>
      <c r="AM13" s="96"/>
      <c r="AN13" s="99"/>
      <c r="AP13" s="171"/>
      <c r="AQ13" s="171"/>
      <c r="AR13" s="171"/>
      <c r="AS13" s="171"/>
      <c r="AT13" s="171"/>
      <c r="AU13" s="171"/>
      <c r="AV13" s="171"/>
      <c r="AW13" s="171"/>
      <c r="AX13" s="171"/>
      <c r="AY13" s="171"/>
      <c r="AZ13" s="171"/>
      <c r="BA13" s="171"/>
      <c r="BB13" s="170"/>
      <c r="BC13" s="170"/>
      <c r="BD13" s="170"/>
      <c r="BE13" s="170"/>
      <c r="BF13" s="170"/>
      <c r="BG13" s="170"/>
      <c r="BH13" s="170"/>
      <c r="BI13" s="170"/>
      <c r="BJ13" s="170"/>
      <c r="BK13" s="170"/>
      <c r="BL13" s="170"/>
      <c r="BM13" s="170"/>
    </row>
    <row r="14" spans="1:65" s="95" customFormat="1" ht="15">
      <c r="A14" s="101">
        <v>5</v>
      </c>
      <c r="B14" s="102"/>
      <c r="C14" s="95" t="s">
        <v>22</v>
      </c>
      <c r="F14" s="135"/>
      <c r="G14" s="147"/>
      <c r="H14" s="147"/>
      <c r="I14" s="147"/>
      <c r="J14" s="147"/>
      <c r="K14" s="129"/>
      <c r="L14" s="182">
        <f t="shared" si="5"/>
      </c>
      <c r="M14" s="183">
        <f t="shared" si="4"/>
      </c>
      <c r="N14" s="174">
        <f ca="1" t="shared" si="6"/>
        <v>40129.50831412037</v>
      </c>
      <c r="O14" s="175">
        <f ca="1" t="shared" si="0"/>
        <v>40129.50831412037</v>
      </c>
      <c r="P14" s="175">
        <f ca="1" t="shared" si="1"/>
        <v>40129.50831412037</v>
      </c>
      <c r="Q14" s="175">
        <f ca="1" t="shared" si="2"/>
        <v>40129.50831412037</v>
      </c>
      <c r="R14" s="175">
        <f ca="1" t="shared" si="3"/>
        <v>40129.50831412037</v>
      </c>
      <c r="S14" s="98"/>
      <c r="T14" s="107"/>
      <c r="U14" s="107"/>
      <c r="V14" s="107"/>
      <c r="W14" s="107"/>
      <c r="X14" s="108"/>
      <c r="Y14" s="164"/>
      <c r="Z14" s="164"/>
      <c r="AA14" s="164"/>
      <c r="AB14" s="164"/>
      <c r="AC14" s="164"/>
      <c r="AD14" s="164"/>
      <c r="AE14" s="164"/>
      <c r="AF14" s="164"/>
      <c r="AG14" s="164"/>
      <c r="AH14" s="164"/>
      <c r="AI14" s="164"/>
      <c r="AJ14" s="164"/>
      <c r="AK14" s="164"/>
      <c r="AL14" s="164"/>
      <c r="AM14" s="96"/>
      <c r="AN14" s="99"/>
      <c r="AP14" s="171"/>
      <c r="AQ14" s="171"/>
      <c r="AR14" s="171"/>
      <c r="AS14" s="171"/>
      <c r="AT14" s="171"/>
      <c r="AU14" s="171"/>
      <c r="AV14" s="171"/>
      <c r="AW14" s="171"/>
      <c r="AX14" s="171"/>
      <c r="AY14" s="171"/>
      <c r="AZ14" s="171"/>
      <c r="BA14" s="171"/>
      <c r="BB14" s="170"/>
      <c r="BC14" s="170"/>
      <c r="BD14" s="170"/>
      <c r="BE14" s="170"/>
      <c r="BF14" s="170"/>
      <c r="BG14" s="170"/>
      <c r="BH14" s="170"/>
      <c r="BI14" s="170"/>
      <c r="BJ14" s="170"/>
      <c r="BK14" s="170"/>
      <c r="BL14" s="170"/>
      <c r="BM14" s="170"/>
    </row>
    <row r="15" spans="1:65" s="95" customFormat="1" ht="15">
      <c r="A15" s="101">
        <v>6</v>
      </c>
      <c r="B15" s="102"/>
      <c r="C15" s="100" t="s">
        <v>21</v>
      </c>
      <c r="D15" s="100"/>
      <c r="E15" s="100"/>
      <c r="F15" s="135"/>
      <c r="G15" s="147"/>
      <c r="H15" s="147"/>
      <c r="I15" s="147"/>
      <c r="J15" s="147"/>
      <c r="K15" s="129"/>
      <c r="L15" s="182">
        <f t="shared" si="5"/>
      </c>
      <c r="M15" s="183">
        <f t="shared" si="4"/>
      </c>
      <c r="N15" s="174">
        <f ca="1" t="shared" si="6"/>
        <v>40129.50831412037</v>
      </c>
      <c r="O15" s="175">
        <f ca="1" t="shared" si="0"/>
        <v>40129.50831412037</v>
      </c>
      <c r="P15" s="175">
        <f ca="1" t="shared" si="1"/>
        <v>40129.50831412037</v>
      </c>
      <c r="Q15" s="175">
        <f ca="1" t="shared" si="2"/>
        <v>40129.50831412037</v>
      </c>
      <c r="R15" s="175">
        <f ca="1" t="shared" si="3"/>
        <v>40129.50831412037</v>
      </c>
      <c r="S15" s="98"/>
      <c r="T15" s="107"/>
      <c r="U15" s="107"/>
      <c r="V15" s="107"/>
      <c r="W15" s="107"/>
      <c r="X15" s="108"/>
      <c r="Y15" s="164"/>
      <c r="Z15" s="164"/>
      <c r="AA15" s="164"/>
      <c r="AB15" s="164"/>
      <c r="AC15" s="164"/>
      <c r="AD15" s="164"/>
      <c r="AE15" s="164"/>
      <c r="AF15" s="164"/>
      <c r="AG15" s="164"/>
      <c r="AH15" s="164"/>
      <c r="AI15" s="164"/>
      <c r="AJ15" s="164"/>
      <c r="AK15" s="164"/>
      <c r="AL15" s="164"/>
      <c r="AM15" s="96"/>
      <c r="AN15" s="99"/>
      <c r="AP15" s="171"/>
      <c r="AQ15" s="171"/>
      <c r="AR15" s="171"/>
      <c r="AS15" s="171"/>
      <c r="AT15" s="171"/>
      <c r="AU15" s="171"/>
      <c r="AV15" s="171"/>
      <c r="AW15" s="171"/>
      <c r="AX15" s="171"/>
      <c r="AY15" s="171"/>
      <c r="AZ15" s="171"/>
      <c r="BA15" s="171"/>
      <c r="BB15" s="170"/>
      <c r="BC15" s="170"/>
      <c r="BD15" s="170"/>
      <c r="BE15" s="170"/>
      <c r="BF15" s="170"/>
      <c r="BG15" s="170"/>
      <c r="BH15" s="170"/>
      <c r="BI15" s="170"/>
      <c r="BJ15" s="170"/>
      <c r="BK15" s="170"/>
      <c r="BL15" s="170"/>
      <c r="BM15" s="170"/>
    </row>
    <row r="16" spans="1:65" s="95" customFormat="1" ht="15">
      <c r="A16" s="101">
        <v>7</v>
      </c>
      <c r="B16" s="102"/>
      <c r="C16" s="95" t="s">
        <v>5</v>
      </c>
      <c r="F16" s="135"/>
      <c r="G16" s="147"/>
      <c r="H16" s="147"/>
      <c r="I16" s="147"/>
      <c r="J16" s="147"/>
      <c r="K16" s="129"/>
      <c r="L16" s="182">
        <f t="shared" si="5"/>
      </c>
      <c r="M16" s="183">
        <f t="shared" si="4"/>
      </c>
      <c r="N16" s="174">
        <f ca="1" t="shared" si="6"/>
        <v>40129.50831412037</v>
      </c>
      <c r="O16" s="175">
        <f ca="1" t="shared" si="0"/>
        <v>40129.50831412037</v>
      </c>
      <c r="P16" s="175">
        <f ca="1" t="shared" si="1"/>
        <v>40129.50831412037</v>
      </c>
      <c r="Q16" s="175">
        <f ca="1" t="shared" si="2"/>
        <v>40129.50831412037</v>
      </c>
      <c r="R16" s="175">
        <f ca="1" t="shared" si="3"/>
        <v>40129.50831412037</v>
      </c>
      <c r="S16" s="98"/>
      <c r="T16" s="107"/>
      <c r="U16" s="107"/>
      <c r="V16" s="107"/>
      <c r="W16" s="107"/>
      <c r="X16" s="108"/>
      <c r="Y16" s="164"/>
      <c r="Z16" s="164"/>
      <c r="AA16" s="164"/>
      <c r="AB16" s="164"/>
      <c r="AC16" s="164"/>
      <c r="AD16" s="164"/>
      <c r="AE16" s="164"/>
      <c r="AF16" s="164"/>
      <c r="AG16" s="164"/>
      <c r="AH16" s="164"/>
      <c r="AI16" s="164"/>
      <c r="AJ16" s="164"/>
      <c r="AK16" s="164"/>
      <c r="AL16" s="164"/>
      <c r="AM16" s="96"/>
      <c r="AN16" s="99"/>
      <c r="AP16" s="171"/>
      <c r="AQ16" s="171"/>
      <c r="AR16" s="171"/>
      <c r="AS16" s="171"/>
      <c r="AT16" s="171"/>
      <c r="AU16" s="171"/>
      <c r="AV16" s="171"/>
      <c r="AW16" s="171"/>
      <c r="AX16" s="171"/>
      <c r="AY16" s="171"/>
      <c r="AZ16" s="171"/>
      <c r="BA16" s="171"/>
      <c r="BB16" s="170"/>
      <c r="BC16" s="170"/>
      <c r="BD16" s="170"/>
      <c r="BE16" s="170"/>
      <c r="BF16" s="170"/>
      <c r="BG16" s="170"/>
      <c r="BH16" s="170"/>
      <c r="BI16" s="170"/>
      <c r="BJ16" s="170"/>
      <c r="BK16" s="170"/>
      <c r="BL16" s="170"/>
      <c r="BM16" s="170"/>
    </row>
    <row r="17" spans="1:65" s="95" customFormat="1" ht="15">
      <c r="A17" s="101">
        <v>8</v>
      </c>
      <c r="B17" s="102"/>
      <c r="C17" s="95" t="s">
        <v>6</v>
      </c>
      <c r="F17" s="135"/>
      <c r="G17" s="147"/>
      <c r="H17" s="147"/>
      <c r="I17" s="147"/>
      <c r="J17" s="147"/>
      <c r="K17" s="129"/>
      <c r="L17" s="182">
        <f t="shared" si="5"/>
      </c>
      <c r="M17" s="183">
        <f t="shared" si="4"/>
      </c>
      <c r="N17" s="174">
        <f ca="1" t="shared" si="6"/>
        <v>40129.50831412037</v>
      </c>
      <c r="O17" s="175">
        <f ca="1" t="shared" si="0"/>
        <v>40129.50831412037</v>
      </c>
      <c r="P17" s="175">
        <f ca="1" t="shared" si="1"/>
        <v>40129.50831412037</v>
      </c>
      <c r="Q17" s="175">
        <f ca="1" t="shared" si="2"/>
        <v>40129.50831412037</v>
      </c>
      <c r="R17" s="175">
        <f ca="1" t="shared" si="3"/>
        <v>40129.50831412037</v>
      </c>
      <c r="S17" s="98"/>
      <c r="T17" s="107"/>
      <c r="U17" s="107"/>
      <c r="V17" s="107"/>
      <c r="W17" s="107"/>
      <c r="X17" s="108"/>
      <c r="Y17" s="164"/>
      <c r="Z17" s="164"/>
      <c r="AA17" s="164"/>
      <c r="AB17" s="164"/>
      <c r="AC17" s="164"/>
      <c r="AD17" s="164"/>
      <c r="AE17" s="164"/>
      <c r="AF17" s="164"/>
      <c r="AG17" s="164"/>
      <c r="AH17" s="164"/>
      <c r="AI17" s="164"/>
      <c r="AJ17" s="164"/>
      <c r="AK17" s="164"/>
      <c r="AL17" s="164"/>
      <c r="AM17" s="96"/>
      <c r="AN17" s="99"/>
      <c r="AP17" s="171"/>
      <c r="AQ17" s="171"/>
      <c r="AR17" s="171"/>
      <c r="AS17" s="171"/>
      <c r="AT17" s="171"/>
      <c r="AU17" s="171"/>
      <c r="AV17" s="171"/>
      <c r="AW17" s="171"/>
      <c r="AX17" s="171"/>
      <c r="AY17" s="171"/>
      <c r="AZ17" s="171"/>
      <c r="BA17" s="171"/>
      <c r="BB17" s="170"/>
      <c r="BC17" s="170"/>
      <c r="BD17" s="170"/>
      <c r="BE17" s="170"/>
      <c r="BF17" s="170"/>
      <c r="BG17" s="170"/>
      <c r="BH17" s="170"/>
      <c r="BI17" s="170"/>
      <c r="BJ17" s="170"/>
      <c r="BK17" s="170"/>
      <c r="BL17" s="170"/>
      <c r="BM17" s="170"/>
    </row>
    <row r="18" spans="1:65" s="95" customFormat="1" ht="15">
      <c r="A18" s="101">
        <v>9</v>
      </c>
      <c r="B18" s="102"/>
      <c r="C18" s="95" t="s">
        <v>7</v>
      </c>
      <c r="F18" s="135"/>
      <c r="G18" s="147"/>
      <c r="H18" s="147"/>
      <c r="I18" s="147"/>
      <c r="J18" s="147"/>
      <c r="K18" s="129"/>
      <c r="L18" s="182">
        <f t="shared" si="5"/>
      </c>
      <c r="M18" s="183">
        <f t="shared" si="4"/>
      </c>
      <c r="N18" s="174">
        <f ca="1" t="shared" si="6"/>
        <v>40129.50831412037</v>
      </c>
      <c r="O18" s="175">
        <f ca="1" t="shared" si="0"/>
        <v>40129.50831412037</v>
      </c>
      <c r="P18" s="175">
        <f ca="1" t="shared" si="1"/>
        <v>40129.50831412037</v>
      </c>
      <c r="Q18" s="175">
        <f ca="1" t="shared" si="2"/>
        <v>40129.50831412037</v>
      </c>
      <c r="R18" s="175">
        <f ca="1" t="shared" si="3"/>
        <v>40129.50831412037</v>
      </c>
      <c r="S18" s="98"/>
      <c r="T18" s="107"/>
      <c r="U18" s="107"/>
      <c r="V18" s="107"/>
      <c r="W18" s="107"/>
      <c r="X18" s="108"/>
      <c r="Y18" s="164"/>
      <c r="Z18" s="164"/>
      <c r="AA18" s="164"/>
      <c r="AB18" s="164"/>
      <c r="AC18" s="164"/>
      <c r="AD18" s="164"/>
      <c r="AE18" s="164"/>
      <c r="AF18" s="164"/>
      <c r="AG18" s="164"/>
      <c r="AH18" s="164"/>
      <c r="AI18" s="164"/>
      <c r="AJ18" s="164"/>
      <c r="AK18" s="164"/>
      <c r="AL18" s="164"/>
      <c r="AM18" s="96"/>
      <c r="AN18" s="99"/>
      <c r="AP18" s="171"/>
      <c r="AQ18" s="171"/>
      <c r="AR18" s="171"/>
      <c r="AS18" s="171"/>
      <c r="AT18" s="171"/>
      <c r="AU18" s="171"/>
      <c r="AV18" s="171"/>
      <c r="AW18" s="171"/>
      <c r="AX18" s="171"/>
      <c r="AY18" s="171"/>
      <c r="AZ18" s="171"/>
      <c r="BA18" s="171"/>
      <c r="BB18" s="170"/>
      <c r="BC18" s="170"/>
      <c r="BD18" s="170"/>
      <c r="BE18" s="170"/>
      <c r="BF18" s="170"/>
      <c r="BG18" s="170"/>
      <c r="BH18" s="170"/>
      <c r="BI18" s="170"/>
      <c r="BJ18" s="170"/>
      <c r="BK18" s="170"/>
      <c r="BL18" s="170"/>
      <c r="BM18" s="170"/>
    </row>
    <row r="19" spans="1:65" s="95" customFormat="1" ht="15">
      <c r="A19" s="101">
        <v>10</v>
      </c>
      <c r="B19" s="102"/>
      <c r="F19" s="135"/>
      <c r="G19" s="147"/>
      <c r="H19" s="147"/>
      <c r="I19" s="147"/>
      <c r="J19" s="147"/>
      <c r="K19" s="129"/>
      <c r="L19" s="182">
        <f t="shared" si="5"/>
      </c>
      <c r="M19" s="183">
        <f t="shared" si="4"/>
      </c>
      <c r="N19" s="174">
        <f ca="1" t="shared" si="6"/>
        <v>40129.50831412037</v>
      </c>
      <c r="O19" s="175">
        <f ca="1" t="shared" si="0"/>
        <v>40129.50831412037</v>
      </c>
      <c r="P19" s="175">
        <f ca="1" t="shared" si="1"/>
        <v>40129.50831412037</v>
      </c>
      <c r="Q19" s="175">
        <f ca="1" t="shared" si="2"/>
        <v>40129.50831412037</v>
      </c>
      <c r="R19" s="175">
        <f ca="1" t="shared" si="3"/>
        <v>40129.50831412037</v>
      </c>
      <c r="S19" s="98"/>
      <c r="T19" s="107"/>
      <c r="U19" s="107"/>
      <c r="V19" s="107"/>
      <c r="W19" s="107"/>
      <c r="X19" s="108"/>
      <c r="Y19" s="164"/>
      <c r="Z19" s="164"/>
      <c r="AA19" s="164"/>
      <c r="AB19" s="164"/>
      <c r="AC19" s="164"/>
      <c r="AD19" s="164"/>
      <c r="AE19" s="164"/>
      <c r="AF19" s="164"/>
      <c r="AG19" s="164"/>
      <c r="AH19" s="164"/>
      <c r="AI19" s="164"/>
      <c r="AJ19" s="164"/>
      <c r="AK19" s="164"/>
      <c r="AL19" s="164"/>
      <c r="AM19" s="96"/>
      <c r="AN19" s="99"/>
      <c r="AP19" s="171"/>
      <c r="AQ19" s="171"/>
      <c r="AR19" s="171"/>
      <c r="AS19" s="171"/>
      <c r="AT19" s="171"/>
      <c r="AU19" s="171"/>
      <c r="AV19" s="171"/>
      <c r="AW19" s="171"/>
      <c r="AX19" s="171"/>
      <c r="AY19" s="171"/>
      <c r="AZ19" s="171"/>
      <c r="BA19" s="171"/>
      <c r="BB19" s="170"/>
      <c r="BC19" s="170"/>
      <c r="BD19" s="170"/>
      <c r="BE19" s="170"/>
      <c r="BF19" s="170"/>
      <c r="BG19" s="170"/>
      <c r="BH19" s="170"/>
      <c r="BI19" s="170"/>
      <c r="BJ19" s="170"/>
      <c r="BK19" s="170"/>
      <c r="BL19" s="170"/>
      <c r="BM19" s="170"/>
    </row>
    <row r="20" spans="1:65" s="95" customFormat="1" ht="15">
      <c r="A20" s="101">
        <v>11</v>
      </c>
      <c r="C20" s="102" t="s">
        <v>8</v>
      </c>
      <c r="F20" s="135"/>
      <c r="G20" s="147"/>
      <c r="H20" s="147"/>
      <c r="I20" s="147"/>
      <c r="J20" s="147"/>
      <c r="K20" s="129"/>
      <c r="L20" s="182">
        <f t="shared" si="5"/>
      </c>
      <c r="M20" s="183">
        <f t="shared" si="4"/>
      </c>
      <c r="N20" s="174">
        <f ca="1" t="shared" si="6"/>
        <v>40129.50831412037</v>
      </c>
      <c r="O20" s="175">
        <f ca="1" t="shared" si="0"/>
        <v>40129.50831412037</v>
      </c>
      <c r="P20" s="175">
        <f ca="1" t="shared" si="1"/>
        <v>40129.50831412037</v>
      </c>
      <c r="Q20" s="175">
        <f ca="1" t="shared" si="2"/>
        <v>40129.50831412037</v>
      </c>
      <c r="R20" s="175">
        <f ca="1" t="shared" si="3"/>
        <v>40129.50831412037</v>
      </c>
      <c r="S20" s="98"/>
      <c r="T20" s="107"/>
      <c r="U20" s="107"/>
      <c r="V20" s="107"/>
      <c r="W20" s="107"/>
      <c r="X20" s="108"/>
      <c r="Y20" s="164"/>
      <c r="Z20" s="164"/>
      <c r="AA20" s="164"/>
      <c r="AB20" s="164"/>
      <c r="AC20" s="164"/>
      <c r="AD20" s="164"/>
      <c r="AE20" s="164"/>
      <c r="AF20" s="164"/>
      <c r="AG20" s="164"/>
      <c r="AH20" s="164"/>
      <c r="AI20" s="164"/>
      <c r="AJ20" s="164"/>
      <c r="AK20" s="164"/>
      <c r="AL20" s="164"/>
      <c r="AM20" s="96"/>
      <c r="AN20" s="99"/>
      <c r="AP20" s="171"/>
      <c r="AQ20" s="171"/>
      <c r="AR20" s="171"/>
      <c r="AS20" s="171"/>
      <c r="AT20" s="171"/>
      <c r="AU20" s="171"/>
      <c r="AV20" s="171"/>
      <c r="AW20" s="171"/>
      <c r="AX20" s="171"/>
      <c r="AY20" s="171"/>
      <c r="AZ20" s="171"/>
      <c r="BA20" s="171"/>
      <c r="BB20" s="170"/>
      <c r="BC20" s="170"/>
      <c r="BD20" s="170"/>
      <c r="BE20" s="170"/>
      <c r="BF20" s="170"/>
      <c r="BG20" s="170"/>
      <c r="BH20" s="170"/>
      <c r="BI20" s="170"/>
      <c r="BJ20" s="170"/>
      <c r="BK20" s="170"/>
      <c r="BL20" s="170"/>
      <c r="BM20" s="170"/>
    </row>
    <row r="21" spans="1:65" s="95" customFormat="1" ht="15">
      <c r="A21" s="101">
        <v>12</v>
      </c>
      <c r="B21" s="102"/>
      <c r="C21" s="95" t="s">
        <v>9</v>
      </c>
      <c r="F21" s="135"/>
      <c r="G21" s="147"/>
      <c r="H21" s="147"/>
      <c r="I21" s="147"/>
      <c r="J21" s="147"/>
      <c r="K21" s="129"/>
      <c r="L21" s="182">
        <f t="shared" si="5"/>
      </c>
      <c r="M21" s="183">
        <f t="shared" si="4"/>
      </c>
      <c r="N21" s="174">
        <f ca="1" t="shared" si="6"/>
        <v>40129.50831412037</v>
      </c>
      <c r="O21" s="175">
        <f ca="1" t="shared" si="0"/>
        <v>40129.50831412037</v>
      </c>
      <c r="P21" s="175">
        <f ca="1" t="shared" si="1"/>
        <v>40129.50831412037</v>
      </c>
      <c r="Q21" s="175">
        <f ca="1" t="shared" si="2"/>
        <v>40129.50831412037</v>
      </c>
      <c r="R21" s="175">
        <f ca="1" t="shared" si="3"/>
        <v>40129.50831412037</v>
      </c>
      <c r="S21" s="98"/>
      <c r="T21" s="107"/>
      <c r="U21" s="107"/>
      <c r="V21" s="107"/>
      <c r="W21" s="107"/>
      <c r="X21" s="108"/>
      <c r="Y21" s="164"/>
      <c r="Z21" s="164"/>
      <c r="AA21" s="164"/>
      <c r="AB21" s="164"/>
      <c r="AC21" s="164"/>
      <c r="AD21" s="164"/>
      <c r="AE21" s="164"/>
      <c r="AF21" s="164"/>
      <c r="AG21" s="164"/>
      <c r="AH21" s="164"/>
      <c r="AI21" s="164"/>
      <c r="AJ21" s="164"/>
      <c r="AK21" s="164"/>
      <c r="AL21" s="164"/>
      <c r="AM21" s="96"/>
      <c r="AN21" s="99"/>
      <c r="AP21" s="171"/>
      <c r="AQ21" s="171"/>
      <c r="AR21" s="171"/>
      <c r="AS21" s="171"/>
      <c r="AT21" s="171"/>
      <c r="AU21" s="171"/>
      <c r="AV21" s="171"/>
      <c r="AW21" s="171"/>
      <c r="AX21" s="171"/>
      <c r="AY21" s="171"/>
      <c r="AZ21" s="171"/>
      <c r="BA21" s="171"/>
      <c r="BB21" s="170"/>
      <c r="BC21" s="170"/>
      <c r="BD21" s="170"/>
      <c r="BE21" s="170"/>
      <c r="BF21" s="170"/>
      <c r="BG21" s="170"/>
      <c r="BH21" s="170"/>
      <c r="BI21" s="170"/>
      <c r="BJ21" s="170"/>
      <c r="BK21" s="170"/>
      <c r="BL21" s="170"/>
      <c r="BM21" s="170"/>
    </row>
    <row r="22" spans="1:65" s="95" customFormat="1" ht="15">
      <c r="A22" s="101">
        <v>13</v>
      </c>
      <c r="B22" s="102"/>
      <c r="C22" s="95" t="s">
        <v>10</v>
      </c>
      <c r="F22" s="135"/>
      <c r="G22" s="147"/>
      <c r="H22" s="147"/>
      <c r="I22" s="147"/>
      <c r="J22" s="147"/>
      <c r="K22" s="129"/>
      <c r="L22" s="182">
        <f t="shared" si="5"/>
      </c>
      <c r="M22" s="183">
        <f t="shared" si="4"/>
      </c>
      <c r="N22" s="174">
        <f ca="1" t="shared" si="6"/>
        <v>40129.50831412037</v>
      </c>
      <c r="O22" s="175">
        <f ca="1" t="shared" si="0"/>
        <v>40129.50831412037</v>
      </c>
      <c r="P22" s="175">
        <f ca="1" t="shared" si="1"/>
        <v>40129.50831412037</v>
      </c>
      <c r="Q22" s="175">
        <f ca="1" t="shared" si="2"/>
        <v>40129.50831412037</v>
      </c>
      <c r="R22" s="175">
        <f ca="1" t="shared" si="3"/>
        <v>40129.50831412037</v>
      </c>
      <c r="S22" s="98"/>
      <c r="T22" s="107"/>
      <c r="U22" s="107"/>
      <c r="V22" s="107"/>
      <c r="W22" s="107"/>
      <c r="X22" s="108"/>
      <c r="Y22" s="164"/>
      <c r="Z22" s="164"/>
      <c r="AA22" s="164"/>
      <c r="AB22" s="164"/>
      <c r="AC22" s="164"/>
      <c r="AD22" s="164"/>
      <c r="AE22" s="164"/>
      <c r="AF22" s="164"/>
      <c r="AG22" s="164"/>
      <c r="AH22" s="164"/>
      <c r="AI22" s="164"/>
      <c r="AJ22" s="164"/>
      <c r="AK22" s="164"/>
      <c r="AL22" s="164"/>
      <c r="AM22" s="96"/>
      <c r="AN22" s="99"/>
      <c r="AP22" s="171"/>
      <c r="AQ22" s="171"/>
      <c r="AR22" s="171"/>
      <c r="AS22" s="171"/>
      <c r="AT22" s="171"/>
      <c r="AU22" s="171"/>
      <c r="AV22" s="171"/>
      <c r="AW22" s="171"/>
      <c r="AX22" s="171"/>
      <c r="AY22" s="171"/>
      <c r="AZ22" s="171"/>
      <c r="BA22" s="171"/>
      <c r="BB22" s="170"/>
      <c r="BC22" s="170"/>
      <c r="BD22" s="170"/>
      <c r="BE22" s="170"/>
      <c r="BF22" s="170"/>
      <c r="BG22" s="170"/>
      <c r="BH22" s="170"/>
      <c r="BI22" s="170"/>
      <c r="BJ22" s="170"/>
      <c r="BK22" s="170"/>
      <c r="BL22" s="170"/>
      <c r="BM22" s="170"/>
    </row>
    <row r="23" spans="1:65" s="95" customFormat="1" ht="15">
      <c r="A23" s="101">
        <v>14</v>
      </c>
      <c r="B23" s="102"/>
      <c r="C23" s="95" t="s">
        <v>11</v>
      </c>
      <c r="F23" s="135"/>
      <c r="G23" s="147"/>
      <c r="H23" s="147"/>
      <c r="I23" s="147"/>
      <c r="J23" s="147"/>
      <c r="K23" s="129"/>
      <c r="L23" s="182">
        <f t="shared" si="5"/>
      </c>
      <c r="M23" s="183">
        <f t="shared" si="4"/>
      </c>
      <c r="N23" s="174">
        <f ca="1" t="shared" si="6"/>
        <v>40129.50831412037</v>
      </c>
      <c r="O23" s="175">
        <f ca="1" t="shared" si="0"/>
        <v>40129.50831412037</v>
      </c>
      <c r="P23" s="175">
        <f ca="1" t="shared" si="1"/>
        <v>40129.50831412037</v>
      </c>
      <c r="Q23" s="175">
        <f ca="1" t="shared" si="2"/>
        <v>40129.50831412037</v>
      </c>
      <c r="R23" s="175">
        <f ca="1" t="shared" si="3"/>
        <v>40129.50831412037</v>
      </c>
      <c r="S23" s="98"/>
      <c r="T23" s="107"/>
      <c r="U23" s="107"/>
      <c r="V23" s="107"/>
      <c r="W23" s="107"/>
      <c r="X23" s="108"/>
      <c r="Y23" s="164"/>
      <c r="Z23" s="164"/>
      <c r="AA23" s="164"/>
      <c r="AB23" s="164"/>
      <c r="AC23" s="164"/>
      <c r="AD23" s="164"/>
      <c r="AE23" s="164"/>
      <c r="AF23" s="164"/>
      <c r="AG23" s="164"/>
      <c r="AH23" s="164"/>
      <c r="AI23" s="164"/>
      <c r="AJ23" s="164"/>
      <c r="AK23" s="164"/>
      <c r="AL23" s="164"/>
      <c r="AM23" s="96"/>
      <c r="AN23" s="99"/>
      <c r="AP23" s="171"/>
      <c r="AQ23" s="171"/>
      <c r="AR23" s="171"/>
      <c r="AS23" s="171"/>
      <c r="AT23" s="171"/>
      <c r="AU23" s="171"/>
      <c r="AV23" s="171"/>
      <c r="AW23" s="171"/>
      <c r="AX23" s="171"/>
      <c r="AY23" s="171"/>
      <c r="AZ23" s="171"/>
      <c r="BA23" s="171"/>
      <c r="BB23" s="170"/>
      <c r="BC23" s="170"/>
      <c r="BD23" s="170"/>
      <c r="BE23" s="170"/>
      <c r="BF23" s="170"/>
      <c r="BG23" s="170"/>
      <c r="BH23" s="170"/>
      <c r="BI23" s="170"/>
      <c r="BJ23" s="170"/>
      <c r="BK23" s="170"/>
      <c r="BL23" s="170"/>
      <c r="BM23" s="170"/>
    </row>
    <row r="24" spans="1:65" s="95" customFormat="1" ht="15">
      <c r="A24" s="101">
        <v>15</v>
      </c>
      <c r="B24" s="102"/>
      <c r="C24" s="95" t="s">
        <v>12</v>
      </c>
      <c r="F24" s="135"/>
      <c r="G24" s="147"/>
      <c r="H24" s="147"/>
      <c r="I24" s="147"/>
      <c r="J24" s="147"/>
      <c r="K24" s="129"/>
      <c r="L24" s="182">
        <f t="shared" si="5"/>
      </c>
      <c r="M24" s="183">
        <f t="shared" si="4"/>
      </c>
      <c r="N24" s="174">
        <f ca="1" t="shared" si="6"/>
        <v>40129.50831412037</v>
      </c>
      <c r="O24" s="175">
        <f ca="1" t="shared" si="0"/>
        <v>40129.50831412037</v>
      </c>
      <c r="P24" s="175">
        <f ca="1" t="shared" si="1"/>
        <v>40129.50831412037</v>
      </c>
      <c r="Q24" s="175">
        <f ca="1" t="shared" si="2"/>
        <v>40129.50831412037</v>
      </c>
      <c r="R24" s="175">
        <f ca="1" t="shared" si="3"/>
        <v>40129.50831412037</v>
      </c>
      <c r="S24" s="98"/>
      <c r="T24" s="107"/>
      <c r="U24" s="107"/>
      <c r="V24" s="107"/>
      <c r="W24" s="107"/>
      <c r="X24" s="108"/>
      <c r="Y24" s="164"/>
      <c r="Z24" s="164"/>
      <c r="AA24" s="164"/>
      <c r="AB24" s="164"/>
      <c r="AC24" s="164"/>
      <c r="AD24" s="164"/>
      <c r="AE24" s="164"/>
      <c r="AF24" s="164"/>
      <c r="AG24" s="164"/>
      <c r="AH24" s="164"/>
      <c r="AI24" s="164"/>
      <c r="AJ24" s="164"/>
      <c r="AK24" s="164"/>
      <c r="AL24" s="164"/>
      <c r="AM24" s="96"/>
      <c r="AN24" s="99"/>
      <c r="AP24" s="171"/>
      <c r="AQ24" s="171"/>
      <c r="AR24" s="171"/>
      <c r="AS24" s="171"/>
      <c r="AT24" s="171"/>
      <c r="AU24" s="171"/>
      <c r="AV24" s="171"/>
      <c r="AW24" s="171"/>
      <c r="AX24" s="171"/>
      <c r="AY24" s="171"/>
      <c r="AZ24" s="171"/>
      <c r="BA24" s="171"/>
      <c r="BB24" s="170"/>
      <c r="BC24" s="170"/>
      <c r="BD24" s="170"/>
      <c r="BE24" s="170"/>
      <c r="BF24" s="170"/>
      <c r="BG24" s="170"/>
      <c r="BH24" s="170"/>
      <c r="BI24" s="170"/>
      <c r="BJ24" s="170"/>
      <c r="BK24" s="170"/>
      <c r="BL24" s="170"/>
      <c r="BM24" s="170"/>
    </row>
    <row r="25" spans="1:65" s="95" customFormat="1" ht="15">
      <c r="A25" s="101">
        <v>16</v>
      </c>
      <c r="B25" s="102"/>
      <c r="C25" s="95" t="s">
        <v>13</v>
      </c>
      <c r="F25" s="135"/>
      <c r="G25" s="147"/>
      <c r="H25" s="147"/>
      <c r="I25" s="147"/>
      <c r="J25" s="147"/>
      <c r="K25" s="129"/>
      <c r="L25" s="182">
        <f t="shared" si="5"/>
      </c>
      <c r="M25" s="183">
        <f t="shared" si="4"/>
      </c>
      <c r="N25" s="174">
        <f ca="1" t="shared" si="6"/>
        <v>40129.50831412037</v>
      </c>
      <c r="O25" s="175">
        <f ca="1" t="shared" si="0"/>
        <v>40129.50831412037</v>
      </c>
      <c r="P25" s="175">
        <f ca="1" t="shared" si="1"/>
        <v>40129.50831412037</v>
      </c>
      <c r="Q25" s="175">
        <f ca="1" t="shared" si="2"/>
        <v>40129.50831412037</v>
      </c>
      <c r="R25" s="175">
        <f ca="1" t="shared" si="3"/>
        <v>40129.50831412037</v>
      </c>
      <c r="S25" s="98"/>
      <c r="T25" s="107"/>
      <c r="U25" s="107"/>
      <c r="V25" s="107"/>
      <c r="W25" s="107"/>
      <c r="X25" s="108"/>
      <c r="Y25" s="164"/>
      <c r="Z25" s="164"/>
      <c r="AA25" s="164"/>
      <c r="AB25" s="164"/>
      <c r="AC25" s="164"/>
      <c r="AD25" s="164"/>
      <c r="AE25" s="164"/>
      <c r="AF25" s="164"/>
      <c r="AG25" s="164"/>
      <c r="AH25" s="164"/>
      <c r="AI25" s="164"/>
      <c r="AJ25" s="164"/>
      <c r="AK25" s="164"/>
      <c r="AL25" s="164"/>
      <c r="AM25" s="96"/>
      <c r="AN25" s="99"/>
      <c r="AP25" s="171"/>
      <c r="AQ25" s="171"/>
      <c r="AR25" s="171"/>
      <c r="AS25" s="171"/>
      <c r="AT25" s="171"/>
      <c r="AU25" s="171"/>
      <c r="AV25" s="171"/>
      <c r="AW25" s="171"/>
      <c r="AX25" s="171"/>
      <c r="AY25" s="171"/>
      <c r="AZ25" s="171"/>
      <c r="BA25" s="171"/>
      <c r="BB25" s="170"/>
      <c r="BC25" s="170"/>
      <c r="BD25" s="170"/>
      <c r="BE25" s="170"/>
      <c r="BF25" s="170"/>
      <c r="BG25" s="170"/>
      <c r="BH25" s="170"/>
      <c r="BI25" s="170"/>
      <c r="BJ25" s="170"/>
      <c r="BK25" s="170"/>
      <c r="BL25" s="170"/>
      <c r="BM25" s="170"/>
    </row>
    <row r="26" spans="1:65" s="95" customFormat="1" ht="15">
      <c r="A26" s="101">
        <v>17</v>
      </c>
      <c r="B26" s="102"/>
      <c r="C26" s="95" t="s">
        <v>17</v>
      </c>
      <c r="F26" s="135"/>
      <c r="G26" s="147"/>
      <c r="H26" s="147"/>
      <c r="I26" s="147"/>
      <c r="J26" s="147"/>
      <c r="K26" s="129"/>
      <c r="L26" s="182">
        <f t="shared" si="5"/>
      </c>
      <c r="M26" s="183">
        <f t="shared" si="4"/>
      </c>
      <c r="N26" s="174">
        <f ca="1" t="shared" si="6"/>
        <v>40129.50831412037</v>
      </c>
      <c r="O26" s="175">
        <f ca="1" t="shared" si="0"/>
        <v>40129.50831412037</v>
      </c>
      <c r="P26" s="175">
        <f ca="1" t="shared" si="1"/>
        <v>40129.50831412037</v>
      </c>
      <c r="Q26" s="175">
        <f ca="1" t="shared" si="2"/>
        <v>40129.50831412037</v>
      </c>
      <c r="R26" s="175">
        <f ca="1" t="shared" si="3"/>
        <v>40129.50831412037</v>
      </c>
      <c r="S26" s="98"/>
      <c r="T26" s="107"/>
      <c r="U26" s="107"/>
      <c r="V26" s="107"/>
      <c r="W26" s="107"/>
      <c r="X26" s="108"/>
      <c r="Y26" s="164"/>
      <c r="Z26" s="164"/>
      <c r="AA26" s="164"/>
      <c r="AB26" s="164"/>
      <c r="AC26" s="164"/>
      <c r="AD26" s="164"/>
      <c r="AE26" s="164"/>
      <c r="AF26" s="164"/>
      <c r="AG26" s="164"/>
      <c r="AH26" s="164"/>
      <c r="AI26" s="164"/>
      <c r="AJ26" s="164"/>
      <c r="AK26" s="164"/>
      <c r="AL26" s="164"/>
      <c r="AM26" s="96"/>
      <c r="AN26" s="99"/>
      <c r="AP26" s="171"/>
      <c r="AQ26" s="171"/>
      <c r="AR26" s="171"/>
      <c r="AS26" s="171"/>
      <c r="AT26" s="171"/>
      <c r="AU26" s="171"/>
      <c r="AV26" s="171"/>
      <c r="AW26" s="171"/>
      <c r="AX26" s="171"/>
      <c r="AY26" s="171"/>
      <c r="AZ26" s="171"/>
      <c r="BA26" s="171"/>
      <c r="BB26" s="170"/>
      <c r="BC26" s="170"/>
      <c r="BD26" s="170"/>
      <c r="BE26" s="170"/>
      <c r="BF26" s="170"/>
      <c r="BG26" s="170"/>
      <c r="BH26" s="170"/>
      <c r="BI26" s="170"/>
      <c r="BJ26" s="170"/>
      <c r="BK26" s="170"/>
      <c r="BL26" s="170"/>
      <c r="BM26" s="170"/>
    </row>
    <row r="27" spans="1:65" s="95" customFormat="1" ht="15">
      <c r="A27" s="101">
        <v>18</v>
      </c>
      <c r="B27" s="102"/>
      <c r="C27" s="95" t="s">
        <v>16</v>
      </c>
      <c r="F27" s="135"/>
      <c r="G27" s="147"/>
      <c r="H27" s="147"/>
      <c r="I27" s="147"/>
      <c r="J27" s="147"/>
      <c r="K27" s="129"/>
      <c r="L27" s="182">
        <f t="shared" si="5"/>
      </c>
      <c r="M27" s="183">
        <f t="shared" si="4"/>
      </c>
      <c r="N27" s="174">
        <f ca="1" t="shared" si="6"/>
        <v>40129.50831412037</v>
      </c>
      <c r="O27" s="175">
        <f ca="1" t="shared" si="0"/>
        <v>40129.50831412037</v>
      </c>
      <c r="P27" s="175">
        <f ca="1" t="shared" si="1"/>
        <v>40129.50831412037</v>
      </c>
      <c r="Q27" s="175">
        <f ca="1" t="shared" si="2"/>
        <v>40129.50831412037</v>
      </c>
      <c r="R27" s="175">
        <f ca="1" t="shared" si="3"/>
        <v>40129.50831412037</v>
      </c>
      <c r="S27" s="98"/>
      <c r="T27" s="107"/>
      <c r="U27" s="107"/>
      <c r="V27" s="107"/>
      <c r="W27" s="107"/>
      <c r="X27" s="108"/>
      <c r="Y27" s="164"/>
      <c r="Z27" s="164"/>
      <c r="AA27" s="164"/>
      <c r="AB27" s="164"/>
      <c r="AC27" s="164"/>
      <c r="AD27" s="164"/>
      <c r="AE27" s="164"/>
      <c r="AF27" s="164"/>
      <c r="AG27" s="164"/>
      <c r="AH27" s="164"/>
      <c r="AI27" s="164"/>
      <c r="AJ27" s="164"/>
      <c r="AK27" s="164"/>
      <c r="AL27" s="164"/>
      <c r="AM27" s="96"/>
      <c r="AN27" s="99"/>
      <c r="AP27" s="171"/>
      <c r="AQ27" s="171"/>
      <c r="AR27" s="171"/>
      <c r="AS27" s="171"/>
      <c r="AT27" s="171"/>
      <c r="AU27" s="171"/>
      <c r="AV27" s="171"/>
      <c r="AW27" s="171"/>
      <c r="AX27" s="171"/>
      <c r="AY27" s="171"/>
      <c r="AZ27" s="171"/>
      <c r="BA27" s="171"/>
      <c r="BB27" s="170"/>
      <c r="BC27" s="170"/>
      <c r="BD27" s="170"/>
      <c r="BE27" s="170"/>
      <c r="BF27" s="170"/>
      <c r="BG27" s="170"/>
      <c r="BH27" s="170"/>
      <c r="BI27" s="170"/>
      <c r="BJ27" s="170"/>
      <c r="BK27" s="170"/>
      <c r="BL27" s="170"/>
      <c r="BM27" s="170"/>
    </row>
    <row r="28" spans="1:65" s="95" customFormat="1" ht="15">
      <c r="A28" s="101">
        <v>19</v>
      </c>
      <c r="B28" s="102"/>
      <c r="C28" s="95" t="s">
        <v>14</v>
      </c>
      <c r="F28" s="135"/>
      <c r="G28" s="147"/>
      <c r="H28" s="147"/>
      <c r="I28" s="147"/>
      <c r="J28" s="147"/>
      <c r="K28" s="129"/>
      <c r="L28" s="182">
        <f t="shared" si="5"/>
      </c>
      <c r="M28" s="183">
        <f t="shared" si="4"/>
      </c>
      <c r="N28" s="174">
        <f ca="1" t="shared" si="6"/>
        <v>40129.50831412037</v>
      </c>
      <c r="O28" s="175">
        <f ca="1" t="shared" si="0"/>
        <v>40129.50831412037</v>
      </c>
      <c r="P28" s="175">
        <f ca="1" t="shared" si="1"/>
        <v>40129.50831412037</v>
      </c>
      <c r="Q28" s="175">
        <f ca="1" t="shared" si="2"/>
        <v>40129.50831412037</v>
      </c>
      <c r="R28" s="175">
        <f ca="1" t="shared" si="3"/>
        <v>40129.50831412037</v>
      </c>
      <c r="S28" s="98"/>
      <c r="T28" s="107"/>
      <c r="U28" s="107"/>
      <c r="V28" s="107"/>
      <c r="W28" s="107"/>
      <c r="X28" s="108"/>
      <c r="Y28" s="164"/>
      <c r="Z28" s="164"/>
      <c r="AA28" s="164"/>
      <c r="AB28" s="164"/>
      <c r="AC28" s="164"/>
      <c r="AD28" s="164"/>
      <c r="AE28" s="164"/>
      <c r="AF28" s="164"/>
      <c r="AG28" s="164"/>
      <c r="AH28" s="164"/>
      <c r="AI28" s="164"/>
      <c r="AJ28" s="164"/>
      <c r="AK28" s="164"/>
      <c r="AL28" s="164"/>
      <c r="AM28" s="96"/>
      <c r="AN28" s="99"/>
      <c r="AP28" s="171"/>
      <c r="AQ28" s="171"/>
      <c r="AR28" s="171"/>
      <c r="AS28" s="171"/>
      <c r="AT28" s="171"/>
      <c r="AU28" s="171"/>
      <c r="AV28" s="171"/>
      <c r="AW28" s="171"/>
      <c r="AX28" s="171"/>
      <c r="AY28" s="171"/>
      <c r="AZ28" s="171"/>
      <c r="BA28" s="171"/>
      <c r="BB28" s="170"/>
      <c r="BC28" s="170"/>
      <c r="BD28" s="170"/>
      <c r="BE28" s="170"/>
      <c r="BF28" s="170"/>
      <c r="BG28" s="170"/>
      <c r="BH28" s="170"/>
      <c r="BI28" s="170"/>
      <c r="BJ28" s="170"/>
      <c r="BK28" s="170"/>
      <c r="BL28" s="170"/>
      <c r="BM28" s="170"/>
    </row>
    <row r="29" spans="1:65" s="95" customFormat="1" ht="15">
      <c r="A29" s="101">
        <v>20</v>
      </c>
      <c r="B29" s="102"/>
      <c r="F29" s="135"/>
      <c r="G29" s="147"/>
      <c r="H29" s="147"/>
      <c r="I29" s="147"/>
      <c r="J29" s="147"/>
      <c r="K29" s="129"/>
      <c r="L29" s="182">
        <f t="shared" si="5"/>
      </c>
      <c r="M29" s="183">
        <f t="shared" si="4"/>
      </c>
      <c r="N29" s="174">
        <f ca="1" t="shared" si="6"/>
        <v>40129.50831412037</v>
      </c>
      <c r="O29" s="175">
        <f ca="1" t="shared" si="0"/>
        <v>40129.50831412037</v>
      </c>
      <c r="P29" s="175">
        <f ca="1" t="shared" si="1"/>
        <v>40129.50831412037</v>
      </c>
      <c r="Q29" s="175">
        <f ca="1" t="shared" si="2"/>
        <v>40129.50831412037</v>
      </c>
      <c r="R29" s="175">
        <f ca="1" t="shared" si="3"/>
        <v>40129.50831412037</v>
      </c>
      <c r="S29" s="98"/>
      <c r="T29" s="107"/>
      <c r="U29" s="107"/>
      <c r="V29" s="107"/>
      <c r="W29" s="107"/>
      <c r="X29" s="108"/>
      <c r="Y29" s="164"/>
      <c r="Z29" s="164"/>
      <c r="AA29" s="164"/>
      <c r="AB29" s="164"/>
      <c r="AC29" s="164"/>
      <c r="AD29" s="164"/>
      <c r="AE29" s="164"/>
      <c r="AF29" s="164"/>
      <c r="AG29" s="164"/>
      <c r="AH29" s="164"/>
      <c r="AI29" s="164"/>
      <c r="AJ29" s="164"/>
      <c r="AK29" s="164"/>
      <c r="AL29" s="164"/>
      <c r="AM29" s="96"/>
      <c r="AN29" s="99"/>
      <c r="AP29" s="171"/>
      <c r="AQ29" s="171"/>
      <c r="AR29" s="171"/>
      <c r="AS29" s="171"/>
      <c r="AT29" s="171"/>
      <c r="AU29" s="171"/>
      <c r="AV29" s="171"/>
      <c r="AW29" s="171"/>
      <c r="AX29" s="171"/>
      <c r="AY29" s="171"/>
      <c r="AZ29" s="171"/>
      <c r="BA29" s="171"/>
      <c r="BB29" s="170"/>
      <c r="BC29" s="170"/>
      <c r="BD29" s="170"/>
      <c r="BE29" s="170"/>
      <c r="BF29" s="170"/>
      <c r="BG29" s="170"/>
      <c r="BH29" s="170"/>
      <c r="BI29" s="170"/>
      <c r="BJ29" s="170"/>
      <c r="BK29" s="170"/>
      <c r="BL29" s="170"/>
      <c r="BM29" s="170"/>
    </row>
    <row r="30" spans="1:65" s="95" customFormat="1" ht="15">
      <c r="A30" s="101">
        <v>21</v>
      </c>
      <c r="C30" s="102" t="s">
        <v>15</v>
      </c>
      <c r="F30" s="135"/>
      <c r="G30" s="147"/>
      <c r="H30" s="147"/>
      <c r="I30" s="147"/>
      <c r="J30" s="147"/>
      <c r="K30" s="129"/>
      <c r="L30" s="182">
        <f t="shared" si="5"/>
      </c>
      <c r="M30" s="183">
        <f t="shared" si="4"/>
      </c>
      <c r="N30" s="174">
        <f ca="1" t="shared" si="6"/>
        <v>40129.50831412037</v>
      </c>
      <c r="O30" s="175">
        <f ca="1" t="shared" si="0"/>
        <v>40129.50831412037</v>
      </c>
      <c r="P30" s="175">
        <f ca="1" t="shared" si="1"/>
        <v>40129.50831412037</v>
      </c>
      <c r="Q30" s="175">
        <f ca="1" t="shared" si="2"/>
        <v>40129.50831412037</v>
      </c>
      <c r="R30" s="175">
        <f ca="1" t="shared" si="3"/>
        <v>40129.50831412037</v>
      </c>
      <c r="S30" s="98"/>
      <c r="T30" s="107"/>
      <c r="U30" s="107"/>
      <c r="V30" s="107"/>
      <c r="W30" s="107"/>
      <c r="X30" s="108"/>
      <c r="Y30" s="164"/>
      <c r="Z30" s="164"/>
      <c r="AA30" s="164"/>
      <c r="AB30" s="164"/>
      <c r="AC30" s="164"/>
      <c r="AD30" s="164"/>
      <c r="AE30" s="164"/>
      <c r="AF30" s="164"/>
      <c r="AG30" s="164"/>
      <c r="AH30" s="164"/>
      <c r="AI30" s="164"/>
      <c r="AJ30" s="164"/>
      <c r="AK30" s="164"/>
      <c r="AL30" s="164"/>
      <c r="AM30" s="96"/>
      <c r="AN30" s="99"/>
      <c r="AP30" s="171"/>
      <c r="AQ30" s="171"/>
      <c r="AR30" s="171"/>
      <c r="AS30" s="171"/>
      <c r="AT30" s="171"/>
      <c r="AU30" s="171"/>
      <c r="AV30" s="171"/>
      <c r="AW30" s="171"/>
      <c r="AX30" s="171"/>
      <c r="AY30" s="171"/>
      <c r="AZ30" s="171"/>
      <c r="BA30" s="171"/>
      <c r="BB30" s="170"/>
      <c r="BC30" s="170"/>
      <c r="BD30" s="170"/>
      <c r="BE30" s="170"/>
      <c r="BF30" s="170"/>
      <c r="BG30" s="170"/>
      <c r="BH30" s="170"/>
      <c r="BI30" s="170"/>
      <c r="BJ30" s="170"/>
      <c r="BK30" s="170"/>
      <c r="BL30" s="170"/>
      <c r="BM30" s="170"/>
    </row>
    <row r="31" spans="1:65" s="95" customFormat="1" ht="15">
      <c r="A31" s="101">
        <v>22</v>
      </c>
      <c r="B31" s="102"/>
      <c r="C31" s="95" t="s">
        <v>18</v>
      </c>
      <c r="F31" s="135"/>
      <c r="G31" s="147"/>
      <c r="H31" s="147"/>
      <c r="I31" s="147"/>
      <c r="J31" s="147"/>
      <c r="K31" s="129"/>
      <c r="L31" s="182">
        <f t="shared" si="5"/>
      </c>
      <c r="M31" s="183">
        <f t="shared" si="4"/>
      </c>
      <c r="N31" s="174">
        <f ca="1" t="shared" si="6"/>
        <v>40129.50831412037</v>
      </c>
      <c r="O31" s="175">
        <f ca="1" t="shared" si="0"/>
        <v>40129.50831412037</v>
      </c>
      <c r="P31" s="175">
        <f ca="1" t="shared" si="1"/>
        <v>40129.50831412037</v>
      </c>
      <c r="Q31" s="175">
        <f ca="1" t="shared" si="2"/>
        <v>40129.50831412037</v>
      </c>
      <c r="R31" s="175">
        <f ca="1" t="shared" si="3"/>
        <v>40129.50831412037</v>
      </c>
      <c r="S31" s="98"/>
      <c r="T31" s="107"/>
      <c r="U31" s="107"/>
      <c r="V31" s="107"/>
      <c r="W31" s="107"/>
      <c r="X31" s="108"/>
      <c r="Y31" s="164"/>
      <c r="Z31" s="164"/>
      <c r="AA31" s="164"/>
      <c r="AB31" s="164"/>
      <c r="AC31" s="164"/>
      <c r="AD31" s="164"/>
      <c r="AE31" s="164"/>
      <c r="AF31" s="164"/>
      <c r="AG31" s="164"/>
      <c r="AH31" s="164"/>
      <c r="AI31" s="164"/>
      <c r="AJ31" s="164"/>
      <c r="AK31" s="164"/>
      <c r="AL31" s="164"/>
      <c r="AM31" s="96"/>
      <c r="AN31" s="99"/>
      <c r="AP31" s="171"/>
      <c r="AQ31" s="171"/>
      <c r="AR31" s="171"/>
      <c r="AS31" s="171"/>
      <c r="AT31" s="171"/>
      <c r="AU31" s="171"/>
      <c r="AV31" s="171"/>
      <c r="AW31" s="171"/>
      <c r="AX31" s="171"/>
      <c r="AY31" s="171"/>
      <c r="AZ31" s="171"/>
      <c r="BA31" s="171"/>
      <c r="BB31" s="170"/>
      <c r="BC31" s="170"/>
      <c r="BD31" s="170"/>
      <c r="BE31" s="170"/>
      <c r="BF31" s="170"/>
      <c r="BG31" s="170"/>
      <c r="BH31" s="170"/>
      <c r="BI31" s="170"/>
      <c r="BJ31" s="170"/>
      <c r="BK31" s="170"/>
      <c r="BL31" s="170"/>
      <c r="BM31" s="170"/>
    </row>
    <row r="32" spans="1:65" s="95" customFormat="1" ht="15">
      <c r="A32" s="101">
        <v>23</v>
      </c>
      <c r="B32" s="102"/>
      <c r="C32" s="95" t="s">
        <v>17</v>
      </c>
      <c r="F32" s="135"/>
      <c r="G32" s="147"/>
      <c r="H32" s="147"/>
      <c r="I32" s="147"/>
      <c r="J32" s="147"/>
      <c r="K32" s="129"/>
      <c r="L32" s="182">
        <f t="shared" si="5"/>
      </c>
      <c r="M32" s="183">
        <f t="shared" si="4"/>
      </c>
      <c r="N32" s="174">
        <f ca="1" t="shared" si="6"/>
        <v>40129.50831412037</v>
      </c>
      <c r="O32" s="175">
        <f ca="1" t="shared" si="0"/>
        <v>40129.50831412037</v>
      </c>
      <c r="P32" s="175">
        <f ca="1" t="shared" si="1"/>
        <v>40129.50831412037</v>
      </c>
      <c r="Q32" s="175">
        <f ca="1" t="shared" si="2"/>
        <v>40129.50831412037</v>
      </c>
      <c r="R32" s="175">
        <f ca="1" t="shared" si="3"/>
        <v>40129.50831412037</v>
      </c>
      <c r="S32" s="98"/>
      <c r="T32" s="107"/>
      <c r="U32" s="107"/>
      <c r="V32" s="107"/>
      <c r="W32" s="107"/>
      <c r="X32" s="108"/>
      <c r="Y32" s="164"/>
      <c r="Z32" s="164"/>
      <c r="AA32" s="164"/>
      <c r="AB32" s="164"/>
      <c r="AC32" s="164"/>
      <c r="AD32" s="164"/>
      <c r="AE32" s="164"/>
      <c r="AF32" s="164"/>
      <c r="AG32" s="164"/>
      <c r="AH32" s="164"/>
      <c r="AI32" s="164"/>
      <c r="AJ32" s="164"/>
      <c r="AK32" s="164"/>
      <c r="AL32" s="164"/>
      <c r="AM32" s="96"/>
      <c r="AN32" s="99"/>
      <c r="AP32" s="171"/>
      <c r="AQ32" s="171"/>
      <c r="AR32" s="171"/>
      <c r="AS32" s="171"/>
      <c r="AT32" s="171"/>
      <c r="AU32" s="171"/>
      <c r="AV32" s="171"/>
      <c r="AW32" s="171"/>
      <c r="AX32" s="171"/>
      <c r="AY32" s="171"/>
      <c r="AZ32" s="171"/>
      <c r="BA32" s="171"/>
      <c r="BB32" s="170"/>
      <c r="BC32" s="170"/>
      <c r="BD32" s="170"/>
      <c r="BE32" s="170"/>
      <c r="BF32" s="170"/>
      <c r="BG32" s="170"/>
      <c r="BH32" s="170"/>
      <c r="BI32" s="170"/>
      <c r="BJ32" s="170"/>
      <c r="BK32" s="170"/>
      <c r="BL32" s="170"/>
      <c r="BM32" s="170"/>
    </row>
    <row r="33" spans="1:65" s="95" customFormat="1" ht="15">
      <c r="A33" s="101">
        <v>24</v>
      </c>
      <c r="B33" s="102"/>
      <c r="C33" s="95" t="s">
        <v>19</v>
      </c>
      <c r="F33" s="135"/>
      <c r="G33" s="147"/>
      <c r="H33" s="147"/>
      <c r="I33" s="147"/>
      <c r="J33" s="147"/>
      <c r="K33" s="129"/>
      <c r="L33" s="182">
        <f t="shared" si="5"/>
      </c>
      <c r="M33" s="183">
        <f t="shared" si="4"/>
      </c>
      <c r="N33" s="174">
        <f ca="1" t="shared" si="6"/>
        <v>40129.50831412037</v>
      </c>
      <c r="O33" s="175">
        <f ca="1" t="shared" si="0"/>
        <v>40129.50831412037</v>
      </c>
      <c r="P33" s="175">
        <f ca="1" t="shared" si="1"/>
        <v>40129.50831412037</v>
      </c>
      <c r="Q33" s="175">
        <f ca="1" t="shared" si="2"/>
        <v>40129.50831412037</v>
      </c>
      <c r="R33" s="175">
        <f ca="1" t="shared" si="3"/>
        <v>40129.50831412037</v>
      </c>
      <c r="S33" s="98"/>
      <c r="T33" s="107"/>
      <c r="U33" s="107"/>
      <c r="V33" s="107"/>
      <c r="W33" s="107"/>
      <c r="X33" s="108"/>
      <c r="Y33" s="164"/>
      <c r="Z33" s="164"/>
      <c r="AA33" s="164"/>
      <c r="AB33" s="164"/>
      <c r="AC33" s="164"/>
      <c r="AD33" s="164"/>
      <c r="AE33" s="164"/>
      <c r="AF33" s="164"/>
      <c r="AG33" s="164"/>
      <c r="AH33" s="164"/>
      <c r="AI33" s="164"/>
      <c r="AJ33" s="164"/>
      <c r="AK33" s="164"/>
      <c r="AL33" s="164"/>
      <c r="AM33" s="96"/>
      <c r="AN33" s="99"/>
      <c r="AP33" s="171"/>
      <c r="AQ33" s="171"/>
      <c r="AR33" s="171"/>
      <c r="AS33" s="171"/>
      <c r="AT33" s="171"/>
      <c r="AU33" s="171"/>
      <c r="AV33" s="171"/>
      <c r="AW33" s="171"/>
      <c r="AX33" s="171"/>
      <c r="AY33" s="171"/>
      <c r="AZ33" s="171"/>
      <c r="BA33" s="171"/>
      <c r="BB33" s="170"/>
      <c r="BC33" s="170"/>
      <c r="BD33" s="170"/>
      <c r="BE33" s="170"/>
      <c r="BF33" s="170"/>
      <c r="BG33" s="170"/>
      <c r="BH33" s="170"/>
      <c r="BI33" s="170"/>
      <c r="BJ33" s="170"/>
      <c r="BK33" s="170"/>
      <c r="BL33" s="170"/>
      <c r="BM33" s="170"/>
    </row>
    <row r="34" spans="1:65" s="95" customFormat="1" ht="15">
      <c r="A34" s="101">
        <v>25</v>
      </c>
      <c r="B34" s="102"/>
      <c r="C34" s="95" t="s">
        <v>13</v>
      </c>
      <c r="F34" s="135"/>
      <c r="G34" s="147"/>
      <c r="H34" s="147"/>
      <c r="I34" s="147"/>
      <c r="J34" s="147"/>
      <c r="K34" s="129"/>
      <c r="L34" s="182">
        <f t="shared" si="5"/>
      </c>
      <c r="M34" s="183">
        <f t="shared" si="4"/>
      </c>
      <c r="N34" s="174">
        <f ca="1" t="shared" si="6"/>
        <v>40129.50831412037</v>
      </c>
      <c r="O34" s="175">
        <f ca="1" t="shared" si="0"/>
        <v>40129.50831412037</v>
      </c>
      <c r="P34" s="175">
        <f ca="1" t="shared" si="1"/>
        <v>40129.50831412037</v>
      </c>
      <c r="Q34" s="175">
        <f ca="1" t="shared" si="2"/>
        <v>40129.50831412037</v>
      </c>
      <c r="R34" s="175">
        <f ca="1" t="shared" si="3"/>
        <v>40129.50831412037</v>
      </c>
      <c r="S34" s="98"/>
      <c r="T34" s="107"/>
      <c r="U34" s="107"/>
      <c r="V34" s="107"/>
      <c r="W34" s="107"/>
      <c r="X34" s="108"/>
      <c r="Y34" s="164"/>
      <c r="Z34" s="164"/>
      <c r="AA34" s="164"/>
      <c r="AB34" s="164"/>
      <c r="AC34" s="164"/>
      <c r="AD34" s="164"/>
      <c r="AE34" s="164"/>
      <c r="AF34" s="164"/>
      <c r="AG34" s="164"/>
      <c r="AH34" s="164"/>
      <c r="AI34" s="164"/>
      <c r="AJ34" s="164"/>
      <c r="AK34" s="164"/>
      <c r="AL34" s="164"/>
      <c r="AM34" s="96"/>
      <c r="AN34" s="99"/>
      <c r="AP34" s="171"/>
      <c r="AQ34" s="171"/>
      <c r="AR34" s="171"/>
      <c r="AS34" s="171"/>
      <c r="AT34" s="171"/>
      <c r="AU34" s="171"/>
      <c r="AV34" s="171"/>
      <c r="AW34" s="171"/>
      <c r="AX34" s="171"/>
      <c r="AY34" s="171"/>
      <c r="AZ34" s="171"/>
      <c r="BA34" s="171"/>
      <c r="BB34" s="170"/>
      <c r="BC34" s="170"/>
      <c r="BD34" s="170"/>
      <c r="BE34" s="170"/>
      <c r="BF34" s="170"/>
      <c r="BG34" s="170"/>
      <c r="BH34" s="170"/>
      <c r="BI34" s="170"/>
      <c r="BJ34" s="170"/>
      <c r="BK34" s="170"/>
      <c r="BL34" s="170"/>
      <c r="BM34" s="170"/>
    </row>
    <row r="35" spans="1:65" s="95" customFormat="1" ht="15">
      <c r="A35" s="101">
        <v>26</v>
      </c>
      <c r="B35" s="102"/>
      <c r="C35" s="95" t="s">
        <v>20</v>
      </c>
      <c r="F35" s="135"/>
      <c r="G35" s="147"/>
      <c r="H35" s="147"/>
      <c r="I35" s="147"/>
      <c r="J35" s="147"/>
      <c r="K35" s="129"/>
      <c r="L35" s="182">
        <f t="shared" si="5"/>
      </c>
      <c r="M35" s="183">
        <f t="shared" si="4"/>
      </c>
      <c r="N35" s="174">
        <f ca="1" t="shared" si="6"/>
        <v>40129.50831412037</v>
      </c>
      <c r="O35" s="175">
        <f ca="1" t="shared" si="0"/>
        <v>40129.50831412037</v>
      </c>
      <c r="P35" s="175">
        <f ca="1" t="shared" si="1"/>
        <v>40129.50831412037</v>
      </c>
      <c r="Q35" s="175">
        <f ca="1" t="shared" si="2"/>
        <v>40129.50831412037</v>
      </c>
      <c r="R35" s="175">
        <f ca="1" t="shared" si="3"/>
        <v>40129.50831412037</v>
      </c>
      <c r="S35" s="98"/>
      <c r="T35" s="107"/>
      <c r="U35" s="107"/>
      <c r="V35" s="107"/>
      <c r="W35" s="107"/>
      <c r="X35" s="108"/>
      <c r="Y35" s="164"/>
      <c r="Z35" s="164"/>
      <c r="AA35" s="164"/>
      <c r="AB35" s="164"/>
      <c r="AC35" s="164"/>
      <c r="AD35" s="164"/>
      <c r="AE35" s="164"/>
      <c r="AF35" s="164"/>
      <c r="AG35" s="164"/>
      <c r="AH35" s="164"/>
      <c r="AI35" s="164"/>
      <c r="AJ35" s="164"/>
      <c r="AK35" s="164"/>
      <c r="AL35" s="164"/>
      <c r="AM35" s="96"/>
      <c r="AN35" s="99"/>
      <c r="AP35" s="171"/>
      <c r="AQ35" s="171"/>
      <c r="AR35" s="171"/>
      <c r="AS35" s="171"/>
      <c r="AT35" s="171"/>
      <c r="AU35" s="171"/>
      <c r="AV35" s="171"/>
      <c r="AW35" s="171"/>
      <c r="AX35" s="171"/>
      <c r="AY35" s="171"/>
      <c r="AZ35" s="171"/>
      <c r="BA35" s="171"/>
      <c r="BB35" s="170"/>
      <c r="BC35" s="170"/>
      <c r="BD35" s="170"/>
      <c r="BE35" s="170"/>
      <c r="BF35" s="170"/>
      <c r="BG35" s="170"/>
      <c r="BH35" s="170"/>
      <c r="BI35" s="170"/>
      <c r="BJ35" s="170"/>
      <c r="BK35" s="170"/>
      <c r="BL35" s="170"/>
      <c r="BM35" s="170"/>
    </row>
    <row r="36" spans="1:65" s="95" customFormat="1" ht="15">
      <c r="A36" s="101">
        <v>27</v>
      </c>
      <c r="B36" s="102"/>
      <c r="C36" s="95" t="s">
        <v>23</v>
      </c>
      <c r="F36" s="135"/>
      <c r="G36" s="147"/>
      <c r="H36" s="147"/>
      <c r="I36" s="147"/>
      <c r="J36" s="147"/>
      <c r="K36" s="129"/>
      <c r="L36" s="182">
        <f t="shared" si="5"/>
      </c>
      <c r="M36" s="183">
        <f t="shared" si="4"/>
      </c>
      <c r="N36" s="174">
        <f ca="1" t="shared" si="6"/>
        <v>40129.50831412037</v>
      </c>
      <c r="O36" s="175">
        <f ca="1" t="shared" si="0"/>
        <v>40129.50831412037</v>
      </c>
      <c r="P36" s="175">
        <f ca="1" t="shared" si="1"/>
        <v>40129.50831412037</v>
      </c>
      <c r="Q36" s="175">
        <f ca="1" t="shared" si="2"/>
        <v>40129.50831412037</v>
      </c>
      <c r="R36" s="175">
        <f ca="1" t="shared" si="3"/>
        <v>40129.50831412037</v>
      </c>
      <c r="S36" s="98"/>
      <c r="T36" s="107"/>
      <c r="U36" s="107"/>
      <c r="V36" s="107"/>
      <c r="W36" s="107"/>
      <c r="X36" s="108"/>
      <c r="Y36" s="164"/>
      <c r="Z36" s="164"/>
      <c r="AA36" s="164"/>
      <c r="AB36" s="164"/>
      <c r="AC36" s="164"/>
      <c r="AD36" s="164"/>
      <c r="AE36" s="164"/>
      <c r="AF36" s="164"/>
      <c r="AG36" s="164"/>
      <c r="AH36" s="164"/>
      <c r="AI36" s="164"/>
      <c r="AJ36" s="164"/>
      <c r="AK36" s="164"/>
      <c r="AL36" s="164"/>
      <c r="AM36" s="96"/>
      <c r="AN36" s="99"/>
      <c r="AP36" s="171"/>
      <c r="AQ36" s="171"/>
      <c r="AR36" s="171"/>
      <c r="AS36" s="171"/>
      <c r="AT36" s="171"/>
      <c r="AU36" s="171"/>
      <c r="AV36" s="171"/>
      <c r="AW36" s="171"/>
      <c r="AX36" s="171"/>
      <c r="AY36" s="171"/>
      <c r="AZ36" s="171"/>
      <c r="BA36" s="171"/>
      <c r="BB36" s="170"/>
      <c r="BC36" s="170"/>
      <c r="BD36" s="170"/>
      <c r="BE36" s="170"/>
      <c r="BF36" s="170"/>
      <c r="BG36" s="170"/>
      <c r="BH36" s="170"/>
      <c r="BI36" s="170"/>
      <c r="BJ36" s="170"/>
      <c r="BK36" s="170"/>
      <c r="BL36" s="170"/>
      <c r="BM36" s="170"/>
    </row>
    <row r="37" spans="1:65" s="95" customFormat="1" ht="15">
      <c r="A37" s="101">
        <v>28</v>
      </c>
      <c r="B37" s="102"/>
      <c r="C37" s="95" t="s">
        <v>24</v>
      </c>
      <c r="F37" s="135"/>
      <c r="G37" s="147"/>
      <c r="H37" s="147"/>
      <c r="I37" s="147"/>
      <c r="J37" s="147"/>
      <c r="K37" s="129"/>
      <c r="L37" s="182">
        <f t="shared" si="5"/>
      </c>
      <c r="M37" s="183">
        <f t="shared" si="4"/>
      </c>
      <c r="N37" s="174">
        <f ca="1" t="shared" si="6"/>
        <v>40129.50831412037</v>
      </c>
      <c r="O37" s="175">
        <f ca="1" t="shared" si="0"/>
        <v>40129.50831412037</v>
      </c>
      <c r="P37" s="175">
        <f ca="1" t="shared" si="1"/>
        <v>40129.50831412037</v>
      </c>
      <c r="Q37" s="175">
        <f ca="1" t="shared" si="2"/>
        <v>40129.50831412037</v>
      </c>
      <c r="R37" s="175">
        <f ca="1" t="shared" si="3"/>
        <v>40129.50831412037</v>
      </c>
      <c r="S37" s="98"/>
      <c r="T37" s="107"/>
      <c r="U37" s="107"/>
      <c r="V37" s="107"/>
      <c r="W37" s="107"/>
      <c r="X37" s="108"/>
      <c r="Y37" s="164"/>
      <c r="Z37" s="164"/>
      <c r="AA37" s="164"/>
      <c r="AB37" s="164"/>
      <c r="AC37" s="164"/>
      <c r="AD37" s="164"/>
      <c r="AE37" s="164"/>
      <c r="AF37" s="164"/>
      <c r="AG37" s="164"/>
      <c r="AH37" s="164"/>
      <c r="AI37" s="164"/>
      <c r="AJ37" s="164"/>
      <c r="AK37" s="164"/>
      <c r="AL37" s="164"/>
      <c r="AM37" s="96"/>
      <c r="AN37" s="99"/>
      <c r="AP37" s="171"/>
      <c r="AQ37" s="171"/>
      <c r="AR37" s="171"/>
      <c r="AS37" s="171"/>
      <c r="AT37" s="171"/>
      <c r="AU37" s="171"/>
      <c r="AV37" s="171"/>
      <c r="AW37" s="171"/>
      <c r="AX37" s="171"/>
      <c r="AY37" s="171"/>
      <c r="AZ37" s="171"/>
      <c r="BA37" s="171"/>
      <c r="BB37" s="170"/>
      <c r="BC37" s="170"/>
      <c r="BD37" s="170"/>
      <c r="BE37" s="170"/>
      <c r="BF37" s="170"/>
      <c r="BG37" s="170"/>
      <c r="BH37" s="170"/>
      <c r="BI37" s="170"/>
      <c r="BJ37" s="170"/>
      <c r="BK37" s="170"/>
      <c r="BL37" s="170"/>
      <c r="BM37" s="170"/>
    </row>
    <row r="38" spans="1:65" s="95" customFormat="1" ht="15">
      <c r="A38" s="101">
        <v>29</v>
      </c>
      <c r="B38" s="102"/>
      <c r="F38" s="135"/>
      <c r="G38" s="147"/>
      <c r="H38" s="147"/>
      <c r="I38" s="147"/>
      <c r="J38" s="147"/>
      <c r="K38" s="129"/>
      <c r="L38" s="182">
        <f t="shared" si="5"/>
      </c>
      <c r="M38" s="183">
        <f t="shared" si="4"/>
      </c>
      <c r="N38" s="174">
        <f ca="1" t="shared" si="6"/>
        <v>40129.50831412037</v>
      </c>
      <c r="O38" s="175">
        <f ca="1" t="shared" si="0"/>
        <v>40129.50831412037</v>
      </c>
      <c r="P38" s="175">
        <f ca="1" t="shared" si="1"/>
        <v>40129.50831412037</v>
      </c>
      <c r="Q38" s="175">
        <f ca="1" t="shared" si="2"/>
        <v>40129.50831412037</v>
      </c>
      <c r="R38" s="175">
        <f ca="1" t="shared" si="3"/>
        <v>40129.50831412037</v>
      </c>
      <c r="S38" s="98"/>
      <c r="T38" s="107"/>
      <c r="U38" s="107"/>
      <c r="V38" s="107"/>
      <c r="W38" s="107"/>
      <c r="X38" s="108"/>
      <c r="Y38" s="164"/>
      <c r="Z38" s="164"/>
      <c r="AA38" s="164"/>
      <c r="AB38" s="164"/>
      <c r="AC38" s="164"/>
      <c r="AD38" s="164"/>
      <c r="AE38" s="164"/>
      <c r="AF38" s="164"/>
      <c r="AG38" s="164"/>
      <c r="AH38" s="164"/>
      <c r="AI38" s="164"/>
      <c r="AJ38" s="164"/>
      <c r="AK38" s="164"/>
      <c r="AL38" s="164"/>
      <c r="AM38" s="96"/>
      <c r="AN38" s="99"/>
      <c r="AP38" s="171"/>
      <c r="AQ38" s="171"/>
      <c r="AR38" s="171"/>
      <c r="AS38" s="171"/>
      <c r="AT38" s="171"/>
      <c r="AU38" s="171"/>
      <c r="AV38" s="171"/>
      <c r="AW38" s="171"/>
      <c r="AX38" s="171"/>
      <c r="AY38" s="171"/>
      <c r="AZ38" s="171"/>
      <c r="BA38" s="171"/>
      <c r="BB38" s="170"/>
      <c r="BC38" s="170"/>
      <c r="BD38" s="170"/>
      <c r="BE38" s="170"/>
      <c r="BF38" s="170"/>
      <c r="BG38" s="170"/>
      <c r="BH38" s="170"/>
      <c r="BI38" s="170"/>
      <c r="BJ38" s="170"/>
      <c r="BK38" s="170"/>
      <c r="BL38" s="170"/>
      <c r="BM38" s="170"/>
    </row>
    <row r="39" spans="1:65" s="95" customFormat="1" ht="15">
      <c r="A39" s="101">
        <v>30</v>
      </c>
      <c r="C39" s="100"/>
      <c r="D39" s="100"/>
      <c r="E39" s="100"/>
      <c r="F39" s="135"/>
      <c r="G39" s="147"/>
      <c r="H39" s="147"/>
      <c r="I39" s="147"/>
      <c r="J39" s="147"/>
      <c r="K39" s="129"/>
      <c r="L39" s="182">
        <f t="shared" si="5"/>
      </c>
      <c r="M39" s="183">
        <f t="shared" si="4"/>
      </c>
      <c r="N39" s="174">
        <f ca="1" t="shared" si="6"/>
        <v>40129.50831412037</v>
      </c>
      <c r="O39" s="175">
        <f ca="1" t="shared" si="0"/>
        <v>40129.50831412037</v>
      </c>
      <c r="P39" s="175">
        <f ca="1" t="shared" si="1"/>
        <v>40129.50831412037</v>
      </c>
      <c r="Q39" s="175">
        <f ca="1" t="shared" si="2"/>
        <v>40129.50831412037</v>
      </c>
      <c r="R39" s="175">
        <f ca="1" t="shared" si="3"/>
        <v>40129.50831412037</v>
      </c>
      <c r="S39" s="100"/>
      <c r="T39" s="107"/>
      <c r="U39" s="107"/>
      <c r="V39" s="107"/>
      <c r="W39" s="107"/>
      <c r="X39" s="108"/>
      <c r="Y39" s="164"/>
      <c r="Z39" s="164"/>
      <c r="AA39" s="164"/>
      <c r="AB39" s="164"/>
      <c r="AC39" s="164"/>
      <c r="AD39" s="164"/>
      <c r="AE39" s="164"/>
      <c r="AF39" s="164"/>
      <c r="AG39" s="164"/>
      <c r="AH39" s="164"/>
      <c r="AI39" s="164"/>
      <c r="AJ39" s="164"/>
      <c r="AK39" s="164"/>
      <c r="AL39" s="164"/>
      <c r="AM39" s="96"/>
      <c r="AN39" s="99"/>
      <c r="AO39" s="101"/>
      <c r="AP39" s="171"/>
      <c r="AQ39" s="171"/>
      <c r="AR39" s="171"/>
      <c r="AS39" s="171"/>
      <c r="AT39" s="171"/>
      <c r="AU39" s="171"/>
      <c r="AV39" s="171"/>
      <c r="AW39" s="171"/>
      <c r="AX39" s="171"/>
      <c r="AY39" s="171"/>
      <c r="AZ39" s="171"/>
      <c r="BA39" s="171"/>
      <c r="BB39" s="170"/>
      <c r="BC39" s="170"/>
      <c r="BD39" s="170"/>
      <c r="BE39" s="170"/>
      <c r="BF39" s="170"/>
      <c r="BG39" s="170"/>
      <c r="BH39" s="170"/>
      <c r="BI39" s="170"/>
      <c r="BJ39" s="170"/>
      <c r="BK39" s="170"/>
      <c r="BL39" s="170"/>
      <c r="BM39" s="170"/>
    </row>
    <row r="40" spans="1:65" s="95" customFormat="1" ht="18.75" customHeight="1">
      <c r="A40" s="101">
        <v>31</v>
      </c>
      <c r="C40" s="95" t="s">
        <v>40</v>
      </c>
      <c r="D40" s="100"/>
      <c r="E40" s="100" t="s">
        <v>126</v>
      </c>
      <c r="F40" s="135"/>
      <c r="G40" s="147"/>
      <c r="H40" s="147"/>
      <c r="I40" s="147"/>
      <c r="J40" s="147"/>
      <c r="K40" s="129"/>
      <c r="L40" s="182">
        <f t="shared" si="5"/>
      </c>
      <c r="M40" s="183">
        <f t="shared" si="4"/>
      </c>
      <c r="N40" s="174">
        <f ca="1" t="shared" si="6"/>
        <v>40129.50831412037</v>
      </c>
      <c r="O40" s="175">
        <f ca="1" t="shared" si="0"/>
        <v>40129.50831412037</v>
      </c>
      <c r="P40" s="175">
        <f ca="1" t="shared" si="1"/>
        <v>40129.50831412037</v>
      </c>
      <c r="Q40" s="175">
        <f ca="1" t="shared" si="2"/>
        <v>40129.50831412037</v>
      </c>
      <c r="R40" s="175">
        <f ca="1" t="shared" si="3"/>
        <v>40129.50831412037</v>
      </c>
      <c r="S40" s="100"/>
      <c r="T40" s="107"/>
      <c r="U40" s="107"/>
      <c r="V40" s="107"/>
      <c r="W40" s="107"/>
      <c r="X40" s="108"/>
      <c r="Y40" s="164"/>
      <c r="Z40" s="164"/>
      <c r="AA40" s="164"/>
      <c r="AB40" s="164"/>
      <c r="AC40" s="164"/>
      <c r="AD40" s="164"/>
      <c r="AE40" s="164"/>
      <c r="AF40" s="164"/>
      <c r="AG40" s="164"/>
      <c r="AH40" s="164"/>
      <c r="AI40" s="164"/>
      <c r="AJ40" s="164"/>
      <c r="AK40" s="164"/>
      <c r="AL40" s="164"/>
      <c r="AM40" s="96"/>
      <c r="AN40" s="99"/>
      <c r="AO40" s="101"/>
      <c r="AP40" s="171"/>
      <c r="AQ40" s="171"/>
      <c r="AR40" s="171"/>
      <c r="AS40" s="171"/>
      <c r="AT40" s="171"/>
      <c r="AU40" s="171"/>
      <c r="AV40" s="171"/>
      <c r="AW40" s="171"/>
      <c r="AX40" s="171"/>
      <c r="AY40" s="171"/>
      <c r="AZ40" s="171"/>
      <c r="BA40" s="171"/>
      <c r="BB40" s="170"/>
      <c r="BC40" s="170"/>
      <c r="BD40" s="170"/>
      <c r="BE40" s="170"/>
      <c r="BF40" s="170"/>
      <c r="BG40" s="170"/>
      <c r="BH40" s="170"/>
      <c r="BI40" s="170"/>
      <c r="BJ40" s="170"/>
      <c r="BK40" s="170"/>
      <c r="BL40" s="170"/>
      <c r="BM40" s="170"/>
    </row>
    <row r="41" spans="1:65" s="95" customFormat="1" ht="18.75" customHeight="1">
      <c r="A41" s="101">
        <v>32</v>
      </c>
      <c r="D41" s="100" t="s">
        <v>132</v>
      </c>
      <c r="E41" s="100" t="s">
        <v>92</v>
      </c>
      <c r="F41" s="135"/>
      <c r="G41" s="147"/>
      <c r="H41" s="147"/>
      <c r="I41" s="147"/>
      <c r="J41" s="147"/>
      <c r="K41" s="129"/>
      <c r="L41" s="182"/>
      <c r="M41" s="183"/>
      <c r="N41" s="174"/>
      <c r="O41" s="175">
        <f ca="1" t="shared" si="0"/>
        <v>40129.50831412037</v>
      </c>
      <c r="P41" s="175">
        <f ca="1" t="shared" si="1"/>
        <v>40129.50831412037</v>
      </c>
      <c r="Q41" s="175">
        <f ca="1" t="shared" si="2"/>
        <v>40129.50831412037</v>
      </c>
      <c r="R41" s="175">
        <f ca="1" t="shared" si="3"/>
        <v>40129.50831412037</v>
      </c>
      <c r="S41" s="100"/>
      <c r="T41" s="107"/>
      <c r="U41" s="107"/>
      <c r="V41" s="107"/>
      <c r="W41" s="107"/>
      <c r="X41" s="108"/>
      <c r="Y41" s="164"/>
      <c r="Z41" s="164"/>
      <c r="AA41" s="164"/>
      <c r="AB41" s="164"/>
      <c r="AC41" s="246">
        <v>80</v>
      </c>
      <c r="AD41" s="246"/>
      <c r="AE41" s="246">
        <v>80</v>
      </c>
      <c r="AF41" s="164"/>
      <c r="AG41" s="164"/>
      <c r="AH41" s="164"/>
      <c r="AI41" s="164"/>
      <c r="AJ41" s="164"/>
      <c r="AK41" s="164"/>
      <c r="AL41" s="164"/>
      <c r="AM41" s="96"/>
      <c r="AN41" s="99"/>
      <c r="AO41" s="101" t="s">
        <v>160</v>
      </c>
      <c r="AP41" s="171"/>
      <c r="AQ41" s="171"/>
      <c r="AR41" s="171"/>
      <c r="AS41" s="171"/>
      <c r="AT41" s="171"/>
      <c r="AU41" s="171"/>
      <c r="AV41" s="171"/>
      <c r="AW41" s="171"/>
      <c r="AX41" s="171"/>
      <c r="AY41" s="171"/>
      <c r="AZ41" s="171"/>
      <c r="BA41" s="171"/>
      <c r="BB41" s="170"/>
      <c r="BC41" s="170"/>
      <c r="BD41" s="170"/>
      <c r="BE41" s="170"/>
      <c r="BF41" s="170"/>
      <c r="BG41" s="170"/>
      <c r="BH41" s="170"/>
      <c r="BI41" s="170"/>
      <c r="BJ41" s="170"/>
      <c r="BK41" s="170"/>
      <c r="BL41" s="170"/>
      <c r="BM41" s="170"/>
    </row>
    <row r="42" spans="1:65" s="95" customFormat="1" ht="18.75" customHeight="1">
      <c r="A42" s="172">
        <v>33</v>
      </c>
      <c r="B42" s="100"/>
      <c r="C42" s="100"/>
      <c r="D42" s="100" t="s">
        <v>95</v>
      </c>
      <c r="E42" s="100" t="s">
        <v>92</v>
      </c>
      <c r="F42" s="135"/>
      <c r="G42" s="147"/>
      <c r="H42" s="147"/>
      <c r="I42" s="147"/>
      <c r="J42" s="147"/>
      <c r="K42" s="129"/>
      <c r="L42" s="182">
        <f t="shared" si="5"/>
      </c>
      <c r="M42" s="183">
        <f t="shared" si="4"/>
      </c>
      <c r="N42" s="174">
        <f ca="1" t="shared" si="6"/>
        <v>40129.50831412037</v>
      </c>
      <c r="O42" s="175">
        <f aca="true" ca="1" t="shared" si="7" ref="O42:Q45">IF(G42="",NOW(),VLOOKUP(G42,$A$10:$M$45,13))</f>
        <v>40129.50831412037</v>
      </c>
      <c r="P42" s="175">
        <f ca="1" t="shared" si="7"/>
        <v>40129.50831412037</v>
      </c>
      <c r="Q42" s="175">
        <f ca="1" t="shared" si="7"/>
        <v>40129.50831412037</v>
      </c>
      <c r="R42" s="175" t="e">
        <f ca="1">IF(J42="",NOW(),VLOOKUP(J42,$A$10:$M$45,13))+K6+K42+K42+K42+K42+K42+K42+K44+K44+K41+K42+K40+K45+#REF!+'Tab B Cost &amp; Schedule Estimate'!J40</f>
        <v>#REF!</v>
      </c>
      <c r="S42" s="100"/>
      <c r="T42" s="107"/>
      <c r="U42" s="107"/>
      <c r="V42" s="107"/>
      <c r="W42" s="107"/>
      <c r="X42" s="108"/>
      <c r="Y42" s="164"/>
      <c r="Z42" s="164"/>
      <c r="AA42" s="164"/>
      <c r="AB42" s="164"/>
      <c r="AC42" s="246"/>
      <c r="AD42" s="246"/>
      <c r="AE42" s="246">
        <v>120</v>
      </c>
      <c r="AF42" s="164"/>
      <c r="AG42" s="164"/>
      <c r="AH42" s="164"/>
      <c r="AI42" s="164"/>
      <c r="AJ42" s="164"/>
      <c r="AK42" s="164"/>
      <c r="AL42" s="164"/>
      <c r="AM42" s="96"/>
      <c r="AN42" s="99"/>
      <c r="AO42" s="101" t="s">
        <v>160</v>
      </c>
      <c r="AP42" s="171"/>
      <c r="AQ42" s="171"/>
      <c r="AR42" s="171"/>
      <c r="AS42" s="171"/>
      <c r="AT42" s="171"/>
      <c r="AU42" s="171"/>
      <c r="AV42" s="171"/>
      <c r="AW42" s="171"/>
      <c r="AX42" s="171"/>
      <c r="AY42" s="171"/>
      <c r="AZ42" s="171"/>
      <c r="BA42" s="171"/>
      <c r="BB42" s="170"/>
      <c r="BC42" s="170"/>
      <c r="BD42" s="170"/>
      <c r="BE42" s="170"/>
      <c r="BF42" s="170"/>
      <c r="BG42" s="170"/>
      <c r="BH42" s="170"/>
      <c r="BI42" s="170"/>
      <c r="BJ42" s="170"/>
      <c r="BK42" s="170"/>
      <c r="BL42" s="170"/>
      <c r="BM42" s="170"/>
    </row>
    <row r="43" spans="1:65" s="95" customFormat="1" ht="18.75" customHeight="1">
      <c r="A43" s="172">
        <v>34</v>
      </c>
      <c r="B43" s="100"/>
      <c r="C43" s="100"/>
      <c r="D43" s="100" t="s">
        <v>1</v>
      </c>
      <c r="E43" s="100" t="s">
        <v>92</v>
      </c>
      <c r="F43" s="135"/>
      <c r="G43" s="147"/>
      <c r="H43" s="147"/>
      <c r="I43" s="147"/>
      <c r="J43" s="147"/>
      <c r="K43" s="129"/>
      <c r="L43" s="182"/>
      <c r="M43" s="183"/>
      <c r="N43" s="174"/>
      <c r="O43" s="175">
        <f ca="1" t="shared" si="7"/>
        <v>40129.50831412037</v>
      </c>
      <c r="P43" s="175">
        <f ca="1" t="shared" si="7"/>
        <v>40129.50831412037</v>
      </c>
      <c r="Q43" s="175">
        <f ca="1" t="shared" si="7"/>
        <v>40129.50831412037</v>
      </c>
      <c r="R43" s="175"/>
      <c r="S43" s="100"/>
      <c r="T43" s="107"/>
      <c r="U43" s="107"/>
      <c r="V43" s="107"/>
      <c r="W43" s="107"/>
      <c r="X43" s="108"/>
      <c r="Y43" s="164"/>
      <c r="Z43" s="164"/>
      <c r="AA43" s="164"/>
      <c r="AB43" s="164"/>
      <c r="AC43" s="246"/>
      <c r="AD43" s="246"/>
      <c r="AE43" s="246">
        <v>40</v>
      </c>
      <c r="AF43" s="164"/>
      <c r="AG43" s="164"/>
      <c r="AH43" s="164"/>
      <c r="AI43" s="164"/>
      <c r="AJ43" s="164"/>
      <c r="AK43" s="164"/>
      <c r="AL43" s="164"/>
      <c r="AM43" s="96"/>
      <c r="AN43" s="99"/>
      <c r="AO43" s="101" t="s">
        <v>160</v>
      </c>
      <c r="AP43" s="171"/>
      <c r="AQ43" s="171"/>
      <c r="AR43" s="171"/>
      <c r="AS43" s="171"/>
      <c r="AT43" s="171"/>
      <c r="AU43" s="171"/>
      <c r="AV43" s="171"/>
      <c r="AW43" s="171"/>
      <c r="AX43" s="171"/>
      <c r="AY43" s="171"/>
      <c r="AZ43" s="171"/>
      <c r="BA43" s="171"/>
      <c r="BB43" s="170"/>
      <c r="BC43" s="170"/>
      <c r="BD43" s="170"/>
      <c r="BE43" s="170"/>
      <c r="BF43" s="170"/>
      <c r="BG43" s="170"/>
      <c r="BH43" s="170"/>
      <c r="BI43" s="170"/>
      <c r="BJ43" s="170"/>
      <c r="BK43" s="170"/>
      <c r="BL43" s="170"/>
      <c r="BM43" s="170"/>
    </row>
    <row r="44" spans="1:65" s="95" customFormat="1" ht="15">
      <c r="A44" s="172">
        <v>35</v>
      </c>
      <c r="B44" s="100"/>
      <c r="C44" s="100"/>
      <c r="D44" s="100" t="s">
        <v>93</v>
      </c>
      <c r="E44" s="100" t="s">
        <v>94</v>
      </c>
      <c r="F44" s="135"/>
      <c r="G44" s="147"/>
      <c r="H44" s="147"/>
      <c r="I44" s="147"/>
      <c r="J44" s="147"/>
      <c r="K44" s="129"/>
      <c r="L44" s="182">
        <f t="shared" si="5"/>
      </c>
      <c r="M44" s="183">
        <f t="shared" si="4"/>
      </c>
      <c r="N44" s="174">
        <f ca="1" t="shared" si="6"/>
        <v>40129.50831412037</v>
      </c>
      <c r="O44" s="175">
        <f ca="1" t="shared" si="7"/>
        <v>40129.50831412037</v>
      </c>
      <c r="P44" s="175">
        <f ca="1" t="shared" si="7"/>
        <v>40129.50831412037</v>
      </c>
      <c r="Q44" s="175">
        <f ca="1" t="shared" si="7"/>
        <v>40129.50831412037</v>
      </c>
      <c r="R44" s="175">
        <f ca="1">IF(J44="",NOW(),VLOOKUP(J44,$A$10:$M$45,13))</f>
        <v>40129.50831412037</v>
      </c>
      <c r="S44" s="100"/>
      <c r="T44" s="107"/>
      <c r="U44" s="107"/>
      <c r="V44" s="107"/>
      <c r="W44" s="107"/>
      <c r="X44" s="108"/>
      <c r="Y44" s="164"/>
      <c r="Z44" s="164"/>
      <c r="AA44" s="164"/>
      <c r="AB44" s="164"/>
      <c r="AC44" s="246"/>
      <c r="AD44" s="246"/>
      <c r="AE44" s="246">
        <v>80</v>
      </c>
      <c r="AF44" s="164"/>
      <c r="AG44" s="164"/>
      <c r="AH44" s="164"/>
      <c r="AI44" s="164"/>
      <c r="AJ44" s="164"/>
      <c r="AK44" s="164"/>
      <c r="AL44" s="164"/>
      <c r="AM44" s="96"/>
      <c r="AN44" s="99"/>
      <c r="AO44" s="101" t="s">
        <v>160</v>
      </c>
      <c r="AP44" s="171"/>
      <c r="AQ44" s="171"/>
      <c r="AR44" s="171"/>
      <c r="AS44" s="171"/>
      <c r="AT44" s="171"/>
      <c r="AU44" s="171"/>
      <c r="AV44" s="171"/>
      <c r="AW44" s="171"/>
      <c r="AX44" s="171"/>
      <c r="AY44" s="171"/>
      <c r="AZ44" s="171"/>
      <c r="BA44" s="171"/>
      <c r="BB44" s="170"/>
      <c r="BC44" s="170"/>
      <c r="BD44" s="170"/>
      <c r="BE44" s="170"/>
      <c r="BF44" s="170"/>
      <c r="BG44" s="170"/>
      <c r="BH44" s="170"/>
      <c r="BI44" s="170"/>
      <c r="BJ44" s="170"/>
      <c r="BK44" s="170"/>
      <c r="BL44" s="170"/>
      <c r="BM44" s="170"/>
    </row>
    <row r="45" spans="6:65" s="32" customFormat="1" ht="14.25">
      <c r="F45" s="136"/>
      <c r="G45" s="146"/>
      <c r="H45" s="146"/>
      <c r="I45" s="146"/>
      <c r="J45" s="146"/>
      <c r="K45" s="129"/>
      <c r="L45" s="182">
        <f>IF(F45="","",IF(K45="",MAX(N45:R45),K45))</f>
      </c>
      <c r="M45" s="183">
        <f>IF(F45="","",+L45+(F45*7/5))</f>
      </c>
      <c r="N45" s="174">
        <f ca="1">IF(K45="",NOW(),K45)</f>
        <v>40129.50831412037</v>
      </c>
      <c r="O45" s="175">
        <f ca="1" t="shared" si="7"/>
        <v>40129.50831412037</v>
      </c>
      <c r="P45" s="175">
        <f ca="1" t="shared" si="7"/>
        <v>40129.50831412037</v>
      </c>
      <c r="Q45" s="175">
        <f ca="1" t="shared" si="7"/>
        <v>40129.50831412037</v>
      </c>
      <c r="R45" s="175">
        <f ca="1">IF(J45="",NOW(),VLOOKUP(J45,$A$10:$M$45,13))</f>
        <v>40129.50831412037</v>
      </c>
      <c r="S45" s="100"/>
      <c r="T45" s="107"/>
      <c r="U45" s="107"/>
      <c r="V45" s="107"/>
      <c r="W45" s="107"/>
      <c r="X45" s="108"/>
      <c r="Y45" s="164"/>
      <c r="Z45" s="164"/>
      <c r="AA45" s="164"/>
      <c r="AB45" s="164"/>
      <c r="AC45" s="164"/>
      <c r="AD45" s="164"/>
      <c r="AE45" s="164"/>
      <c r="AF45" s="164"/>
      <c r="AG45" s="164"/>
      <c r="AH45" s="164"/>
      <c r="AI45" s="164"/>
      <c r="AJ45" s="164"/>
      <c r="AK45" s="164"/>
      <c r="AL45" s="164"/>
      <c r="AM45" s="31"/>
      <c r="AN45" s="40"/>
      <c r="AP45" s="171"/>
      <c r="AQ45" s="171"/>
      <c r="AR45" s="171"/>
      <c r="AS45" s="171"/>
      <c r="AT45" s="171"/>
      <c r="AU45" s="171"/>
      <c r="AV45" s="171"/>
      <c r="AW45" s="171"/>
      <c r="AX45" s="171"/>
      <c r="AY45" s="171"/>
      <c r="AZ45" s="171"/>
      <c r="BA45" s="171"/>
      <c r="BB45" s="170"/>
      <c r="BC45" s="170"/>
      <c r="BD45" s="170"/>
      <c r="BE45" s="170"/>
      <c r="BF45" s="170"/>
      <c r="BG45" s="170"/>
      <c r="BH45" s="170"/>
      <c r="BI45" s="170"/>
      <c r="BJ45" s="170"/>
      <c r="BK45" s="170"/>
      <c r="BL45" s="170"/>
      <c r="BM45" s="170"/>
    </row>
    <row r="46" spans="6:51" s="39" customFormat="1" ht="8.25" customHeight="1">
      <c r="F46" s="137"/>
      <c r="G46" s="146"/>
      <c r="H46" s="146"/>
      <c r="I46" s="146"/>
      <c r="J46" s="146"/>
      <c r="K46" s="146"/>
      <c r="L46" s="161"/>
      <c r="M46" s="161"/>
      <c r="T46" s="109"/>
      <c r="U46" s="109"/>
      <c r="V46" s="110"/>
      <c r="W46" s="109"/>
      <c r="X46" s="111"/>
      <c r="Y46" s="165"/>
      <c r="Z46" s="165"/>
      <c r="AA46" s="165"/>
      <c r="AB46" s="165"/>
      <c r="AC46" s="165"/>
      <c r="AD46" s="165"/>
      <c r="AE46" s="165"/>
      <c r="AF46" s="165"/>
      <c r="AG46" s="165"/>
      <c r="AH46" s="165"/>
      <c r="AI46" s="165"/>
      <c r="AJ46" s="165"/>
      <c r="AK46" s="165"/>
      <c r="AL46" s="165"/>
      <c r="AM46" s="42"/>
      <c r="AN46" s="42"/>
      <c r="AP46" s="38"/>
      <c r="AQ46" s="38"/>
      <c r="AR46" s="38"/>
      <c r="AS46" s="38"/>
      <c r="AT46" s="38"/>
      <c r="AU46" s="38"/>
      <c r="AV46" s="38"/>
      <c r="AW46" s="38"/>
      <c r="AX46" s="38"/>
      <c r="AY46" s="38"/>
    </row>
    <row r="47" spans="3:51" s="45" customFormat="1" ht="14.25">
      <c r="C47" s="47" t="s">
        <v>139</v>
      </c>
      <c r="D47" s="47"/>
      <c r="E47" s="47"/>
      <c r="F47" s="138"/>
      <c r="G47" s="149"/>
      <c r="H47" s="149"/>
      <c r="I47" s="149"/>
      <c r="J47" s="149"/>
      <c r="K47" s="149"/>
      <c r="L47" s="184"/>
      <c r="M47" s="184"/>
      <c r="N47" s="105"/>
      <c r="O47" s="105"/>
      <c r="P47" s="105"/>
      <c r="Q47" s="105"/>
      <c r="R47" s="105"/>
      <c r="S47" s="105"/>
      <c r="T47" s="112">
        <f>SUM(T10:T46)</f>
        <v>0</v>
      </c>
      <c r="U47" s="112">
        <f aca="true" t="shared" si="8" ref="U47:AL47">SUM(U10:U46)</f>
        <v>0</v>
      </c>
      <c r="V47" s="112">
        <f t="shared" si="8"/>
        <v>0</v>
      </c>
      <c r="W47" s="112">
        <f t="shared" si="8"/>
        <v>0</v>
      </c>
      <c r="X47" s="112">
        <f t="shared" si="8"/>
        <v>0</v>
      </c>
      <c r="Y47" s="113">
        <f t="shared" si="8"/>
        <v>0</v>
      </c>
      <c r="Z47" s="113">
        <f t="shared" si="8"/>
        <v>0</v>
      </c>
      <c r="AA47" s="113">
        <f t="shared" si="8"/>
        <v>0</v>
      </c>
      <c r="AB47" s="113">
        <f t="shared" si="8"/>
        <v>0</v>
      </c>
      <c r="AC47" s="113">
        <f t="shared" si="8"/>
        <v>80</v>
      </c>
      <c r="AD47" s="113">
        <f t="shared" si="8"/>
        <v>0</v>
      </c>
      <c r="AE47" s="113">
        <f t="shared" si="8"/>
        <v>320</v>
      </c>
      <c r="AF47" s="113">
        <f t="shared" si="8"/>
        <v>0</v>
      </c>
      <c r="AG47" s="113">
        <f t="shared" si="8"/>
        <v>0</v>
      </c>
      <c r="AH47" s="113">
        <f t="shared" si="8"/>
        <v>0</v>
      </c>
      <c r="AI47" s="113">
        <f t="shared" si="8"/>
        <v>0</v>
      </c>
      <c r="AJ47" s="113">
        <f t="shared" si="8"/>
        <v>0</v>
      </c>
      <c r="AK47" s="113">
        <f t="shared" si="8"/>
        <v>0</v>
      </c>
      <c r="AL47" s="113">
        <f t="shared" si="8"/>
        <v>0</v>
      </c>
      <c r="AO47" s="32"/>
      <c r="AP47" s="38"/>
      <c r="AQ47" s="38"/>
      <c r="AR47" s="38"/>
      <c r="AS47" s="38"/>
      <c r="AT47" s="38"/>
      <c r="AU47" s="38"/>
      <c r="AV47" s="38"/>
      <c r="AW47" s="38"/>
      <c r="AX47" s="38"/>
      <c r="AY47" s="38"/>
    </row>
    <row r="48" spans="6:51" s="41" customFormat="1" ht="15" thickBot="1">
      <c r="F48" s="139"/>
      <c r="G48" s="146"/>
      <c r="H48" s="146"/>
      <c r="I48" s="146"/>
      <c r="J48" s="146"/>
      <c r="K48" s="146"/>
      <c r="L48" s="161"/>
      <c r="M48" s="161"/>
      <c r="T48" s="166"/>
      <c r="U48" s="166"/>
      <c r="V48" s="167"/>
      <c r="W48" s="166"/>
      <c r="X48" s="166"/>
      <c r="Y48" s="168"/>
      <c r="Z48" s="168"/>
      <c r="AA48" s="168"/>
      <c r="AB48" s="168"/>
      <c r="AC48" s="168"/>
      <c r="AD48" s="168"/>
      <c r="AE48" s="168"/>
      <c r="AF48" s="168"/>
      <c r="AG48" s="168"/>
      <c r="AH48" s="168"/>
      <c r="AI48" s="168"/>
      <c r="AJ48" s="168"/>
      <c r="AK48" s="168"/>
      <c r="AL48" s="168"/>
      <c r="AO48" s="32"/>
      <c r="AP48" s="38"/>
      <c r="AQ48" s="38"/>
      <c r="AR48" s="38"/>
      <c r="AS48" s="38"/>
      <c r="AT48" s="38"/>
      <c r="AU48" s="38"/>
      <c r="AV48" s="38"/>
      <c r="AW48" s="38"/>
      <c r="AX48" s="38"/>
      <c r="AY48" s="38"/>
    </row>
    <row r="49" spans="2:51" s="52" customFormat="1" ht="16.5" thickBot="1">
      <c r="B49" s="233" t="s">
        <v>25</v>
      </c>
      <c r="C49" s="234"/>
      <c r="D49" s="235"/>
      <c r="E49" s="235"/>
      <c r="F49" s="236"/>
      <c r="G49" s="150"/>
      <c r="H49" s="150"/>
      <c r="I49" s="150"/>
      <c r="J49" s="150"/>
      <c r="K49" s="150"/>
      <c r="L49" s="185"/>
      <c r="M49" s="185"/>
      <c r="T49" s="169">
        <f>+T47*T9</f>
        <v>0</v>
      </c>
      <c r="U49" s="169">
        <f>+U47*U9</f>
        <v>0</v>
      </c>
      <c r="V49" s="169">
        <f>+V47*V9</f>
        <v>0</v>
      </c>
      <c r="W49" s="169">
        <f>+W47*W9</f>
        <v>0</v>
      </c>
      <c r="X49" s="169">
        <f>+X47*X9</f>
        <v>0</v>
      </c>
      <c r="Y49" s="169">
        <f aca="true" t="shared" si="9" ref="Y49:AL49">(+Y47*Y9)/1000</f>
        <v>0</v>
      </c>
      <c r="Z49" s="169">
        <f t="shared" si="9"/>
        <v>0</v>
      </c>
      <c r="AA49" s="169">
        <f t="shared" si="9"/>
        <v>0</v>
      </c>
      <c r="AB49" s="169">
        <f t="shared" si="9"/>
        <v>0</v>
      </c>
      <c r="AC49" s="169">
        <f t="shared" si="9"/>
        <v>14.0744</v>
      </c>
      <c r="AD49" s="169">
        <f t="shared" si="9"/>
        <v>0</v>
      </c>
      <c r="AE49" s="169">
        <f t="shared" si="9"/>
        <v>52.9184</v>
      </c>
      <c r="AF49" s="169">
        <f t="shared" si="9"/>
        <v>0</v>
      </c>
      <c r="AG49" s="169">
        <f t="shared" si="9"/>
        <v>0</v>
      </c>
      <c r="AH49" s="169">
        <f t="shared" si="9"/>
        <v>0</v>
      </c>
      <c r="AI49" s="169">
        <f t="shared" si="9"/>
        <v>0</v>
      </c>
      <c r="AJ49" s="169">
        <f t="shared" si="9"/>
        <v>0</v>
      </c>
      <c r="AK49" s="169">
        <f t="shared" si="9"/>
        <v>0</v>
      </c>
      <c r="AL49" s="169">
        <f t="shared" si="9"/>
        <v>0</v>
      </c>
      <c r="AO49" s="32"/>
      <c r="AP49" s="38"/>
      <c r="AQ49" s="38"/>
      <c r="AR49" s="38"/>
      <c r="AS49" s="38"/>
      <c r="AT49" s="38"/>
      <c r="AU49" s="38"/>
      <c r="AV49" s="38"/>
      <c r="AW49" s="38"/>
      <c r="AX49" s="38"/>
      <c r="AY49" s="38"/>
    </row>
    <row r="50" spans="1:51" s="52" customFormat="1" ht="9.75" customHeight="1" thickBot="1">
      <c r="A50" s="237"/>
      <c r="B50" s="238"/>
      <c r="C50" s="237"/>
      <c r="D50" s="237"/>
      <c r="E50" s="237"/>
      <c r="F50" s="239"/>
      <c r="G50" s="240"/>
      <c r="H50" s="240"/>
      <c r="I50" s="240"/>
      <c r="J50" s="240"/>
      <c r="K50" s="240"/>
      <c r="L50" s="241"/>
      <c r="M50" s="241"/>
      <c r="N50" s="237"/>
      <c r="O50" s="237"/>
      <c r="P50" s="237"/>
      <c r="Q50" s="237"/>
      <c r="R50" s="237"/>
      <c r="S50" s="237"/>
      <c r="T50" s="37"/>
      <c r="U50" s="237"/>
      <c r="V50" s="53"/>
      <c r="AD50" s="248"/>
      <c r="AE50" s="248"/>
      <c r="AG50" s="68" t="s">
        <v>83</v>
      </c>
      <c r="AH50" s="69"/>
      <c r="AI50" s="69"/>
      <c r="AJ50" s="69"/>
      <c r="AK50" s="69"/>
      <c r="AL50" s="69"/>
      <c r="AM50" s="70"/>
      <c r="AN50" s="70"/>
      <c r="AO50" s="251"/>
      <c r="AP50" s="38"/>
      <c r="AQ50" s="38"/>
      <c r="AR50" s="38"/>
      <c r="AS50" s="38"/>
      <c r="AT50" s="38"/>
      <c r="AU50" s="38"/>
      <c r="AV50" s="38"/>
      <c r="AW50" s="38"/>
      <c r="AX50" s="38"/>
      <c r="AY50" s="38"/>
    </row>
    <row r="51" spans="1:51" s="55" customFormat="1" ht="15">
      <c r="A51" s="242"/>
      <c r="B51" s="258" t="s">
        <v>161</v>
      </c>
      <c r="C51" s="259"/>
      <c r="D51" s="259"/>
      <c r="E51" s="259"/>
      <c r="F51" s="259"/>
      <c r="G51" s="259"/>
      <c r="H51" s="259"/>
      <c r="I51" s="259"/>
      <c r="J51" s="260"/>
      <c r="K51" s="152"/>
      <c r="L51" s="186"/>
      <c r="M51" s="243"/>
      <c r="N51" s="130"/>
      <c r="O51" s="130"/>
      <c r="P51" s="130"/>
      <c r="Q51" s="130"/>
      <c r="R51" s="130"/>
      <c r="S51" s="123"/>
      <c r="T51" s="257"/>
      <c r="U51" s="255"/>
      <c r="V51" s="255"/>
      <c r="W51" s="255"/>
      <c r="X51" s="255"/>
      <c r="Y51" s="255"/>
      <c r="Z51" s="255"/>
      <c r="AA51" s="255"/>
      <c r="AB51" s="255"/>
      <c r="AC51" s="255"/>
      <c r="AD51" s="255"/>
      <c r="AE51" s="255"/>
      <c r="AG51" s="71" t="s">
        <v>84</v>
      </c>
      <c r="AH51" s="73"/>
      <c r="AI51" s="73"/>
      <c r="AJ51" s="73"/>
      <c r="AK51" s="73"/>
      <c r="AL51" s="73"/>
      <c r="AM51" s="74"/>
      <c r="AN51" s="74"/>
      <c r="AO51" s="252"/>
      <c r="AP51" s="38"/>
      <c r="AQ51" s="38"/>
      <c r="AR51" s="38"/>
      <c r="AS51" s="38"/>
      <c r="AT51" s="38"/>
      <c r="AU51" s="38"/>
      <c r="AV51" s="38"/>
      <c r="AW51" s="38"/>
      <c r="AX51" s="38"/>
      <c r="AY51" s="38"/>
    </row>
    <row r="52" spans="1:42" s="1" customFormat="1" ht="15.75">
      <c r="A52" s="244"/>
      <c r="B52" s="261"/>
      <c r="C52" s="262"/>
      <c r="D52" s="262"/>
      <c r="E52" s="262"/>
      <c r="F52" s="262"/>
      <c r="G52" s="262"/>
      <c r="H52" s="262"/>
      <c r="I52" s="262"/>
      <c r="J52" s="263"/>
      <c r="K52" s="152"/>
      <c r="L52" s="186"/>
      <c r="M52" s="245"/>
      <c r="N52" s="131"/>
      <c r="O52" s="131"/>
      <c r="P52" s="131"/>
      <c r="Q52" s="131"/>
      <c r="R52" s="131"/>
      <c r="S52" s="123"/>
      <c r="T52" s="255"/>
      <c r="U52" s="255"/>
      <c r="V52" s="255"/>
      <c r="W52" s="255"/>
      <c r="X52" s="255"/>
      <c r="Y52" s="255"/>
      <c r="Z52" s="255"/>
      <c r="AA52" s="255"/>
      <c r="AB52" s="255"/>
      <c r="AC52" s="255"/>
      <c r="AD52" s="255"/>
      <c r="AE52" s="255"/>
      <c r="AG52" s="71" t="s">
        <v>85</v>
      </c>
      <c r="AH52" s="73"/>
      <c r="AI52" s="73"/>
      <c r="AJ52" s="73"/>
      <c r="AK52" s="73"/>
      <c r="AL52" s="73"/>
      <c r="AM52" s="74"/>
      <c r="AN52" s="74"/>
      <c r="AO52" s="252"/>
      <c r="AP52" s="38"/>
    </row>
    <row r="53" spans="1:42" s="1" customFormat="1" ht="15.75">
      <c r="A53" s="244"/>
      <c r="B53" s="261"/>
      <c r="C53" s="262"/>
      <c r="D53" s="262"/>
      <c r="E53" s="262"/>
      <c r="F53" s="262"/>
      <c r="G53" s="262"/>
      <c r="H53" s="262"/>
      <c r="I53" s="262"/>
      <c r="J53" s="263"/>
      <c r="K53" s="153"/>
      <c r="L53" s="187"/>
      <c r="M53" s="245"/>
      <c r="N53" s="131"/>
      <c r="O53" s="131"/>
      <c r="P53" s="131"/>
      <c r="Q53" s="131"/>
      <c r="R53" s="131"/>
      <c r="S53" s="124"/>
      <c r="T53" s="255"/>
      <c r="U53" s="255"/>
      <c r="V53" s="255"/>
      <c r="W53" s="255"/>
      <c r="X53" s="255"/>
      <c r="Y53" s="255"/>
      <c r="Z53" s="255"/>
      <c r="AA53" s="255"/>
      <c r="AB53" s="255"/>
      <c r="AC53" s="255"/>
      <c r="AD53" s="255"/>
      <c r="AE53" s="255"/>
      <c r="AG53" s="71" t="s">
        <v>106</v>
      </c>
      <c r="AH53" s="75"/>
      <c r="AI53" s="75"/>
      <c r="AJ53" s="75"/>
      <c r="AK53" s="75"/>
      <c r="AL53" s="75"/>
      <c r="AM53" s="74"/>
      <c r="AN53" s="74"/>
      <c r="AO53" s="252"/>
      <c r="AP53" s="38"/>
    </row>
    <row r="54" spans="1:42" s="1" customFormat="1" ht="15.75">
      <c r="A54" s="244"/>
      <c r="B54" s="261"/>
      <c r="C54" s="262"/>
      <c r="D54" s="262"/>
      <c r="E54" s="262"/>
      <c r="F54" s="262"/>
      <c r="G54" s="262"/>
      <c r="H54" s="262"/>
      <c r="I54" s="262"/>
      <c r="J54" s="263"/>
      <c r="K54" s="152"/>
      <c r="L54" s="186"/>
      <c r="M54" s="245"/>
      <c r="N54" s="131"/>
      <c r="O54" s="131"/>
      <c r="P54" s="131"/>
      <c r="Q54" s="131"/>
      <c r="R54" s="131"/>
      <c r="S54" s="123"/>
      <c r="T54" s="255"/>
      <c r="U54" s="255"/>
      <c r="V54" s="255"/>
      <c r="W54" s="255"/>
      <c r="X54" s="255"/>
      <c r="Y54" s="255"/>
      <c r="Z54" s="255"/>
      <c r="AA54" s="255"/>
      <c r="AB54" s="255"/>
      <c r="AC54" s="255"/>
      <c r="AD54" s="255"/>
      <c r="AE54" s="255"/>
      <c r="AG54" s="71" t="s">
        <v>107</v>
      </c>
      <c r="AH54" s="76"/>
      <c r="AI54" s="76"/>
      <c r="AJ54" s="76"/>
      <c r="AK54" s="76"/>
      <c r="AL54" s="76"/>
      <c r="AM54" s="74"/>
      <c r="AN54" s="74"/>
      <c r="AO54" s="252"/>
      <c r="AP54" s="38"/>
    </row>
    <row r="55" spans="1:42" s="1" customFormat="1" ht="15.75">
      <c r="A55" s="244"/>
      <c r="B55" s="261"/>
      <c r="C55" s="262"/>
      <c r="D55" s="262"/>
      <c r="E55" s="262"/>
      <c r="F55" s="262"/>
      <c r="G55" s="262"/>
      <c r="H55" s="262"/>
      <c r="I55" s="262"/>
      <c r="J55" s="263"/>
      <c r="K55" s="152"/>
      <c r="L55" s="186"/>
      <c r="M55" s="245"/>
      <c r="N55" s="131"/>
      <c r="O55" s="131"/>
      <c r="P55" s="131"/>
      <c r="Q55" s="131"/>
      <c r="R55" s="131"/>
      <c r="S55" s="123"/>
      <c r="T55" s="255"/>
      <c r="U55" s="255"/>
      <c r="V55" s="255"/>
      <c r="W55" s="255"/>
      <c r="X55" s="255"/>
      <c r="Y55" s="255"/>
      <c r="Z55" s="255"/>
      <c r="AA55" s="255"/>
      <c r="AB55" s="255"/>
      <c r="AC55" s="255"/>
      <c r="AD55" s="255"/>
      <c r="AE55" s="255"/>
      <c r="AG55" s="71" t="s">
        <v>108</v>
      </c>
      <c r="AH55" s="77"/>
      <c r="AI55" s="77"/>
      <c r="AJ55" s="77"/>
      <c r="AK55" s="77"/>
      <c r="AL55" s="77"/>
      <c r="AM55" s="72"/>
      <c r="AN55" s="72"/>
      <c r="AO55" s="253"/>
      <c r="AP55" s="38"/>
    </row>
    <row r="56" spans="1:42" s="1" customFormat="1" ht="12.75">
      <c r="A56" s="244"/>
      <c r="B56" s="261"/>
      <c r="C56" s="262"/>
      <c r="D56" s="262"/>
      <c r="E56" s="262"/>
      <c r="F56" s="262"/>
      <c r="G56" s="262"/>
      <c r="H56" s="262"/>
      <c r="I56" s="262"/>
      <c r="J56" s="263"/>
      <c r="K56" s="154"/>
      <c r="L56" s="188"/>
      <c r="M56" s="188"/>
      <c r="N56" s="56"/>
      <c r="O56" s="56"/>
      <c r="P56" s="56"/>
      <c r="Q56" s="56"/>
      <c r="R56" s="56"/>
      <c r="S56" s="56"/>
      <c r="T56" s="255"/>
      <c r="U56" s="255"/>
      <c r="V56" s="255"/>
      <c r="W56" s="255"/>
      <c r="X56" s="255"/>
      <c r="Y56" s="255"/>
      <c r="Z56" s="255"/>
      <c r="AA56" s="255"/>
      <c r="AB56" s="255"/>
      <c r="AC56" s="255"/>
      <c r="AD56" s="255"/>
      <c r="AE56" s="255"/>
      <c r="AG56" s="71" t="s">
        <v>109</v>
      </c>
      <c r="AH56" s="77"/>
      <c r="AI56" s="77"/>
      <c r="AJ56" s="77"/>
      <c r="AK56" s="77"/>
      <c r="AL56" s="77"/>
      <c r="AM56" s="72"/>
      <c r="AN56" s="72"/>
      <c r="AO56" s="253"/>
      <c r="AP56" s="38"/>
    </row>
    <row r="57" spans="2:42" s="1" customFormat="1" ht="12.75">
      <c r="B57" s="261"/>
      <c r="C57" s="262"/>
      <c r="D57" s="262"/>
      <c r="E57" s="262"/>
      <c r="F57" s="262"/>
      <c r="G57" s="262"/>
      <c r="H57" s="262"/>
      <c r="I57" s="262"/>
      <c r="J57" s="263"/>
      <c r="K57" s="154"/>
      <c r="L57" s="188"/>
      <c r="M57" s="188"/>
      <c r="N57" s="56"/>
      <c r="O57" s="56"/>
      <c r="P57" s="56"/>
      <c r="Q57" s="56"/>
      <c r="R57" s="56"/>
      <c r="S57" s="56"/>
      <c r="T57" s="255"/>
      <c r="U57" s="255"/>
      <c r="V57" s="255"/>
      <c r="W57" s="255"/>
      <c r="X57" s="255"/>
      <c r="Y57" s="255"/>
      <c r="Z57" s="255"/>
      <c r="AA57" s="255"/>
      <c r="AB57" s="255"/>
      <c r="AC57" s="255"/>
      <c r="AD57" s="255"/>
      <c r="AE57" s="255"/>
      <c r="AG57" s="71" t="s">
        <v>110</v>
      </c>
      <c r="AH57" s="77"/>
      <c r="AI57" s="77"/>
      <c r="AJ57" s="77"/>
      <c r="AK57" s="77"/>
      <c r="AL57" s="77"/>
      <c r="AM57" s="72"/>
      <c r="AN57" s="72"/>
      <c r="AO57" s="253"/>
      <c r="AP57" s="38"/>
    </row>
    <row r="58" spans="2:42" s="1" customFormat="1" ht="12.75">
      <c r="B58" s="261"/>
      <c r="C58" s="262"/>
      <c r="D58" s="262"/>
      <c r="E58" s="262"/>
      <c r="F58" s="262"/>
      <c r="G58" s="262"/>
      <c r="H58" s="262"/>
      <c r="I58" s="262"/>
      <c r="J58" s="263"/>
      <c r="K58" s="154"/>
      <c r="L58" s="188"/>
      <c r="M58" s="188"/>
      <c r="N58" s="56"/>
      <c r="O58" s="56"/>
      <c r="P58" s="56"/>
      <c r="Q58" s="56"/>
      <c r="R58" s="56"/>
      <c r="S58" s="56"/>
      <c r="V58" s="57"/>
      <c r="AD58" s="249"/>
      <c r="AE58" s="250"/>
      <c r="AG58" s="71" t="s">
        <v>112</v>
      </c>
      <c r="AH58" s="77"/>
      <c r="AI58" s="77"/>
      <c r="AJ58" s="77"/>
      <c r="AK58" s="77"/>
      <c r="AL58" s="77"/>
      <c r="AM58" s="72"/>
      <c r="AN58" s="72"/>
      <c r="AO58" s="253"/>
      <c r="AP58" s="38"/>
    </row>
    <row r="59" spans="2:42" s="1" customFormat="1" ht="21" customHeight="1" thickBot="1">
      <c r="B59" s="264"/>
      <c r="C59" s="265"/>
      <c r="D59" s="265"/>
      <c r="E59" s="265"/>
      <c r="F59" s="265"/>
      <c r="G59" s="265"/>
      <c r="H59" s="265"/>
      <c r="I59" s="265"/>
      <c r="J59" s="266"/>
      <c r="K59" s="154"/>
      <c r="L59" s="188"/>
      <c r="M59" s="188"/>
      <c r="N59" s="56"/>
      <c r="O59" s="56"/>
      <c r="P59" s="56"/>
      <c r="Q59" s="56"/>
      <c r="R59" s="56"/>
      <c r="S59" s="56"/>
      <c r="V59" s="57"/>
      <c r="AD59" s="249"/>
      <c r="AE59" s="250"/>
      <c r="AG59" s="78" t="s">
        <v>111</v>
      </c>
      <c r="AH59" s="80"/>
      <c r="AI59" s="80"/>
      <c r="AJ59" s="80"/>
      <c r="AK59" s="80"/>
      <c r="AL59" s="80"/>
      <c r="AM59" s="79"/>
      <c r="AN59" s="79"/>
      <c r="AO59" s="254"/>
      <c r="AP59" s="38"/>
    </row>
    <row r="60" spans="3:42" s="1" customFormat="1" ht="15" hidden="1">
      <c r="C60" s="56"/>
      <c r="D60" s="56"/>
      <c r="E60" s="56"/>
      <c r="F60" s="140"/>
      <c r="G60" s="154"/>
      <c r="H60" s="154"/>
      <c r="I60" s="154"/>
      <c r="J60" s="154"/>
      <c r="K60" s="154"/>
      <c r="L60" s="188"/>
      <c r="M60" s="188"/>
      <c r="N60" s="56"/>
      <c r="O60" s="56"/>
      <c r="P60" s="56"/>
      <c r="Q60" s="56"/>
      <c r="R60" s="56"/>
      <c r="S60" s="56"/>
      <c r="V60" s="57"/>
      <c r="AP60" s="38"/>
    </row>
    <row r="61" spans="6:42" s="51" customFormat="1" ht="15.75" hidden="1">
      <c r="F61" s="136"/>
      <c r="G61" s="151"/>
      <c r="H61" s="151"/>
      <c r="I61" s="151"/>
      <c r="J61" s="151"/>
      <c r="K61" s="151"/>
      <c r="L61" s="185"/>
      <c r="M61" s="185"/>
      <c r="V61" s="54"/>
      <c r="AP61" s="38"/>
    </row>
    <row r="62" spans="12:13" ht="15" hidden="1">
      <c r="L62" s="8"/>
      <c r="M62" s="8"/>
    </row>
    <row r="63" spans="4:41" ht="15">
      <c r="D63" s="256"/>
      <c r="L63" s="8"/>
      <c r="M63" s="8"/>
      <c r="AB63" s="67"/>
      <c r="AC63" s="67"/>
      <c r="AD63" s="67"/>
      <c r="AE63" s="67"/>
      <c r="AF63" s="67"/>
      <c r="AG63" s="67"/>
      <c r="AH63" s="67"/>
      <c r="AI63" s="67"/>
      <c r="AJ63" s="67"/>
      <c r="AK63" s="67"/>
      <c r="AL63" s="67"/>
      <c r="AM63" s="67"/>
      <c r="AN63" s="67"/>
      <c r="AO63" s="92"/>
    </row>
    <row r="64" spans="12:41" ht="15">
      <c r="L64" s="8"/>
      <c r="M64" s="8"/>
      <c r="AN64" s="5"/>
      <c r="AO64" s="5"/>
    </row>
    <row r="65" spans="1:41" ht="15">
      <c r="A65" s="126"/>
      <c r="F65" s="142"/>
      <c r="G65" s="156"/>
      <c r="H65" s="156"/>
      <c r="I65" s="156"/>
      <c r="L65" s="189"/>
      <c r="M65" s="189"/>
      <c r="N65" s="125"/>
      <c r="O65" s="125"/>
      <c r="P65" s="125"/>
      <c r="Q65" s="125"/>
      <c r="R65" s="125"/>
      <c r="AN65" s="5"/>
      <c r="AO65" s="93"/>
    </row>
    <row r="66" spans="1:41" ht="15">
      <c r="A66" s="126"/>
      <c r="F66" s="142"/>
      <c r="G66" s="157"/>
      <c r="L66" s="182"/>
      <c r="M66" s="190"/>
      <c r="N66" s="127"/>
      <c r="O66" s="128"/>
      <c r="P66" s="128"/>
      <c r="Q66" s="128"/>
      <c r="R66" s="128"/>
      <c r="AN66" s="5"/>
      <c r="AO66" s="93"/>
    </row>
    <row r="67" spans="1:41" ht="15">
      <c r="A67" s="126"/>
      <c r="F67" s="142"/>
      <c r="G67" s="157"/>
      <c r="L67" s="182"/>
      <c r="M67" s="190"/>
      <c r="N67" s="127"/>
      <c r="O67" s="128"/>
      <c r="P67" s="128"/>
      <c r="Q67" s="128"/>
      <c r="R67" s="128"/>
      <c r="AN67" s="5"/>
      <c r="AO67" s="93"/>
    </row>
    <row r="68" spans="1:41" ht="15">
      <c r="A68" s="126"/>
      <c r="F68" s="142"/>
      <c r="G68" s="157"/>
      <c r="L68" s="182"/>
      <c r="M68" s="190"/>
      <c r="N68" s="127"/>
      <c r="O68" s="128"/>
      <c r="P68" s="128"/>
      <c r="Q68" s="128"/>
      <c r="R68" s="128"/>
      <c r="AN68" s="5"/>
      <c r="AO68" s="93"/>
    </row>
    <row r="69" spans="1:41" ht="15">
      <c r="A69" s="126"/>
      <c r="F69" s="142"/>
      <c r="G69" s="157"/>
      <c r="L69" s="182"/>
      <c r="M69" s="190"/>
      <c r="N69" s="127"/>
      <c r="O69" s="128"/>
      <c r="P69" s="128"/>
      <c r="Q69" s="128"/>
      <c r="R69" s="128"/>
      <c r="AN69" s="5"/>
      <c r="AO69" s="93"/>
    </row>
    <row r="70" spans="1:41" ht="15">
      <c r="A70" s="126"/>
      <c r="F70" s="142"/>
      <c r="G70" s="157"/>
      <c r="L70" s="182"/>
      <c r="M70" s="190"/>
      <c r="N70" s="127"/>
      <c r="O70" s="128"/>
      <c r="P70" s="128"/>
      <c r="Q70" s="128"/>
      <c r="R70" s="128"/>
      <c r="AN70" s="5"/>
      <c r="AO70" s="93"/>
    </row>
    <row r="71" spans="1:41" ht="15">
      <c r="A71" s="126"/>
      <c r="F71" s="142"/>
      <c r="G71" s="157"/>
      <c r="L71" s="182"/>
      <c r="M71" s="190"/>
      <c r="N71" s="127"/>
      <c r="O71" s="128"/>
      <c r="P71" s="128"/>
      <c r="Q71" s="128"/>
      <c r="R71" s="128"/>
      <c r="AN71" s="5"/>
      <c r="AO71" s="93"/>
    </row>
    <row r="72" spans="1:41" ht="15">
      <c r="A72" s="126"/>
      <c r="F72" s="142"/>
      <c r="G72" s="157"/>
      <c r="L72" s="182"/>
      <c r="M72" s="190"/>
      <c r="N72" s="127"/>
      <c r="O72" s="128"/>
      <c r="P72" s="128"/>
      <c r="Q72" s="128"/>
      <c r="R72" s="128"/>
      <c r="AN72" s="5"/>
      <c r="AO72" s="93"/>
    </row>
    <row r="73" spans="1:41" ht="15">
      <c r="A73" s="126"/>
      <c r="F73" s="142"/>
      <c r="G73" s="157"/>
      <c r="L73" s="182"/>
      <c r="M73" s="190"/>
      <c r="N73" s="127"/>
      <c r="O73" s="128"/>
      <c r="P73" s="128"/>
      <c r="Q73" s="128"/>
      <c r="R73" s="128"/>
      <c r="AN73" s="5"/>
      <c r="AO73" s="93"/>
    </row>
    <row r="74" spans="1:41" ht="15">
      <c r="A74" s="126"/>
      <c r="F74" s="142"/>
      <c r="G74" s="157"/>
      <c r="L74" s="182"/>
      <c r="M74" s="190"/>
      <c r="N74" s="127"/>
      <c r="O74" s="128"/>
      <c r="P74" s="128"/>
      <c r="Q74" s="128"/>
      <c r="R74" s="128"/>
      <c r="AN74" s="5"/>
      <c r="AO74" s="5"/>
    </row>
    <row r="75" spans="12:41" ht="15">
      <c r="L75" s="8"/>
      <c r="M75" s="8"/>
      <c r="AN75" s="94"/>
      <c r="AO75" s="93"/>
    </row>
    <row r="76" spans="12:13" ht="15">
      <c r="L76" s="8"/>
      <c r="M76" s="8"/>
    </row>
    <row r="77" spans="12:13" ht="15">
      <c r="L77" s="8"/>
      <c r="M77" s="8"/>
    </row>
    <row r="78" spans="12:13" ht="15">
      <c r="L78" s="8"/>
      <c r="M78" s="8"/>
    </row>
    <row r="79" spans="12:13" ht="15">
      <c r="L79" s="8"/>
      <c r="M79" s="8"/>
    </row>
    <row r="80" spans="12:13" ht="15">
      <c r="L80" s="8"/>
      <c r="M80" s="8"/>
    </row>
    <row r="81" spans="12:13" ht="15">
      <c r="L81" s="8"/>
      <c r="M81" s="8"/>
    </row>
    <row r="82" spans="12:13" ht="15">
      <c r="L82" s="8"/>
      <c r="M82" s="8"/>
    </row>
    <row r="83" spans="12:13" ht="15">
      <c r="L83" s="8"/>
      <c r="M83" s="8"/>
    </row>
    <row r="84" spans="12:13" ht="15">
      <c r="L84" s="8"/>
      <c r="M84" s="8"/>
    </row>
    <row r="85" spans="12:13" ht="15">
      <c r="L85" s="8"/>
      <c r="M85" s="8"/>
    </row>
    <row r="86" spans="12:13" ht="15">
      <c r="L86" s="8"/>
      <c r="M86" s="8"/>
    </row>
    <row r="87" spans="12:13" ht="15">
      <c r="L87" s="8"/>
      <c r="M87" s="8"/>
    </row>
    <row r="88" spans="12:13" ht="15">
      <c r="L88" s="8"/>
      <c r="M88" s="8"/>
    </row>
    <row r="89" spans="12:13" ht="15">
      <c r="L89" s="8"/>
      <c r="M89" s="8"/>
    </row>
    <row r="90" spans="12:13" ht="15">
      <c r="L90" s="8"/>
      <c r="M90" s="8"/>
    </row>
    <row r="91" spans="12:13" ht="15">
      <c r="L91" s="8"/>
      <c r="M91" s="8"/>
    </row>
    <row r="92" spans="12:13" ht="15">
      <c r="L92" s="8"/>
      <c r="M92" s="8"/>
    </row>
    <row r="93" spans="12:13" ht="15">
      <c r="L93" s="8"/>
      <c r="M93" s="8"/>
    </row>
    <row r="94" spans="12:13" ht="15">
      <c r="L94" s="8"/>
      <c r="M94" s="8"/>
    </row>
    <row r="95" spans="12:13" ht="15">
      <c r="L95" s="8"/>
      <c r="M95" s="8"/>
    </row>
    <row r="96" spans="12:13" ht="15">
      <c r="L96" s="8"/>
      <c r="M96" s="8"/>
    </row>
    <row r="97" spans="12:13" ht="15">
      <c r="L97" s="8"/>
      <c r="M97" s="8"/>
    </row>
    <row r="98" spans="12:13" ht="15">
      <c r="L98" s="8"/>
      <c r="M98" s="8"/>
    </row>
    <row r="99" spans="12:13" ht="15">
      <c r="L99" s="8"/>
      <c r="M99" s="8"/>
    </row>
    <row r="100" spans="12:13" ht="15">
      <c r="L100" s="8"/>
      <c r="M100" s="8"/>
    </row>
    <row r="101" spans="12:13" ht="15">
      <c r="L101" s="8"/>
      <c r="M101" s="8"/>
    </row>
    <row r="102" spans="12:13" ht="15">
      <c r="L102" s="8"/>
      <c r="M102" s="8"/>
    </row>
    <row r="103" spans="12:13" ht="15">
      <c r="L103" s="8"/>
      <c r="M103" s="8"/>
    </row>
    <row r="104" spans="12:13" ht="15">
      <c r="L104" s="8"/>
      <c r="M104" s="8"/>
    </row>
    <row r="105" spans="12:13" ht="15">
      <c r="L105" s="8"/>
      <c r="M105" s="8"/>
    </row>
    <row r="106" spans="12:13" ht="15">
      <c r="L106" s="8"/>
      <c r="M106" s="8"/>
    </row>
    <row r="107" spans="12:13" ht="15">
      <c r="L107" s="8"/>
      <c r="M107" s="8"/>
    </row>
    <row r="108" spans="12:13" ht="15">
      <c r="L108" s="8"/>
      <c r="M108" s="8"/>
    </row>
    <row r="109" spans="12:13" ht="15">
      <c r="L109" s="8"/>
      <c r="M109" s="8"/>
    </row>
    <row r="110" spans="12:13" ht="15">
      <c r="L110" s="8"/>
      <c r="M110" s="8"/>
    </row>
    <row r="111" spans="12:13" ht="15">
      <c r="L111" s="8"/>
      <c r="M111" s="8"/>
    </row>
    <row r="112" spans="12:13" ht="15">
      <c r="L112" s="8"/>
      <c r="M112" s="8"/>
    </row>
    <row r="113" spans="12:13" ht="15">
      <c r="L113" s="8"/>
      <c r="M113" s="8"/>
    </row>
    <row r="114" spans="12:13" ht="15">
      <c r="L114" s="8"/>
      <c r="M114" s="8"/>
    </row>
    <row r="115" spans="12:13" ht="15">
      <c r="L115" s="8"/>
      <c r="M115" s="8"/>
    </row>
    <row r="116" spans="12:13" ht="15">
      <c r="L116" s="8"/>
      <c r="M116" s="8"/>
    </row>
    <row r="117" spans="12:13" ht="15">
      <c r="L117" s="8"/>
      <c r="M117" s="8"/>
    </row>
    <row r="118" spans="12:13" ht="15">
      <c r="L118" s="8"/>
      <c r="M118" s="8"/>
    </row>
    <row r="119" spans="12:13" ht="15">
      <c r="L119" s="8"/>
      <c r="M119" s="8"/>
    </row>
    <row r="120" spans="12:13" ht="15">
      <c r="L120" s="8"/>
      <c r="M120" s="8"/>
    </row>
    <row r="121" spans="12:13" ht="15">
      <c r="L121" s="8"/>
      <c r="M121" s="8"/>
    </row>
    <row r="122" spans="12:13" ht="15">
      <c r="L122" s="8"/>
      <c r="M122" s="8"/>
    </row>
    <row r="123" spans="12:13" ht="15">
      <c r="L123" s="8"/>
      <c r="M123" s="8"/>
    </row>
    <row r="124" spans="12:13" ht="15">
      <c r="L124" s="8"/>
      <c r="M124" s="8"/>
    </row>
    <row r="125" spans="12:13" ht="15">
      <c r="L125" s="8"/>
      <c r="M125" s="8"/>
    </row>
    <row r="126" spans="12:13" ht="15">
      <c r="L126" s="8"/>
      <c r="M126" s="8"/>
    </row>
    <row r="127" spans="12:13" ht="15">
      <c r="L127" s="8"/>
      <c r="M127" s="8"/>
    </row>
    <row r="128" spans="12:13" ht="15">
      <c r="L128" s="8"/>
      <c r="M128" s="8"/>
    </row>
    <row r="129" spans="12:13" ht="15">
      <c r="L129" s="8"/>
      <c r="M129" s="8"/>
    </row>
    <row r="130" spans="12:13" ht="15">
      <c r="L130" s="8"/>
      <c r="M130" s="8"/>
    </row>
    <row r="131" spans="12:13" ht="15">
      <c r="L131" s="8"/>
      <c r="M131" s="8"/>
    </row>
    <row r="132" spans="12:13" ht="15">
      <c r="L132" s="8"/>
      <c r="M132" s="8"/>
    </row>
    <row r="133" spans="12:13" ht="15">
      <c r="L133" s="8"/>
      <c r="M133" s="8"/>
    </row>
    <row r="134" spans="12:13" ht="15">
      <c r="L134" s="8"/>
      <c r="M134" s="8"/>
    </row>
    <row r="135" spans="12:13" ht="15">
      <c r="L135" s="8"/>
      <c r="M135" s="8"/>
    </row>
    <row r="136" spans="12:13" ht="15">
      <c r="L136" s="8"/>
      <c r="M136" s="8"/>
    </row>
    <row r="137" spans="12:13" ht="15">
      <c r="L137" s="8"/>
      <c r="M137" s="8"/>
    </row>
    <row r="138" spans="12:13" ht="15">
      <c r="L138" s="8"/>
      <c r="M138" s="8"/>
    </row>
    <row r="139" spans="12:13" ht="15">
      <c r="L139" s="8"/>
      <c r="M139" s="8"/>
    </row>
    <row r="140" spans="12:13" ht="15">
      <c r="L140" s="8"/>
      <c r="M140" s="8"/>
    </row>
    <row r="141" spans="12:13" ht="15">
      <c r="L141" s="8"/>
      <c r="M141" s="8"/>
    </row>
    <row r="142" spans="12:13" ht="15">
      <c r="L142" s="8"/>
      <c r="M142" s="8"/>
    </row>
    <row r="143" spans="12:13" ht="15">
      <c r="L143" s="8"/>
      <c r="M143" s="8"/>
    </row>
    <row r="144" spans="12:13" ht="15">
      <c r="L144" s="8"/>
      <c r="M144" s="8"/>
    </row>
    <row r="145" spans="12:13" ht="15">
      <c r="L145" s="8"/>
      <c r="M145" s="8"/>
    </row>
    <row r="146" spans="12:13" ht="15">
      <c r="L146" s="8"/>
      <c r="M146" s="8"/>
    </row>
    <row r="147" spans="12:13" ht="15">
      <c r="L147" s="8"/>
      <c r="M147" s="8"/>
    </row>
    <row r="148" spans="12:13" ht="15">
      <c r="L148" s="8"/>
      <c r="M148" s="8"/>
    </row>
    <row r="149" spans="12:13" ht="15">
      <c r="L149" s="8"/>
      <c r="M149" s="8"/>
    </row>
    <row r="150" spans="12:13" ht="15">
      <c r="L150" s="8"/>
      <c r="M150" s="8"/>
    </row>
    <row r="151" spans="12:13" ht="15">
      <c r="L151" s="8"/>
      <c r="M151" s="8"/>
    </row>
    <row r="152" spans="12:13" ht="15">
      <c r="L152" s="8"/>
      <c r="M152" s="8"/>
    </row>
    <row r="153" spans="12:13" ht="15">
      <c r="L153" s="8"/>
      <c r="M153" s="8"/>
    </row>
    <row r="154" spans="12:13" ht="15">
      <c r="L154" s="8"/>
      <c r="M154" s="8"/>
    </row>
    <row r="155" spans="12:13" ht="15">
      <c r="L155" s="8"/>
      <c r="M155" s="8"/>
    </row>
    <row r="156" spans="12:13" ht="15">
      <c r="L156" s="8"/>
      <c r="M156" s="8"/>
    </row>
    <row r="157" spans="12:13" ht="15">
      <c r="L157" s="8"/>
      <c r="M157" s="8"/>
    </row>
    <row r="158" spans="12:13" ht="15">
      <c r="L158" s="8"/>
      <c r="M158" s="8"/>
    </row>
    <row r="159" spans="12:13" ht="15">
      <c r="L159" s="8"/>
      <c r="M159" s="8"/>
    </row>
    <row r="160" spans="12:13" ht="15">
      <c r="L160" s="8"/>
      <c r="M160" s="8"/>
    </row>
    <row r="161" spans="12:13" ht="15">
      <c r="L161" s="8"/>
      <c r="M161" s="8"/>
    </row>
    <row r="162" spans="12:13" ht="15">
      <c r="L162" s="8"/>
      <c r="M162" s="8"/>
    </row>
    <row r="163" spans="12:13" ht="15">
      <c r="L163" s="8"/>
      <c r="M163" s="8"/>
    </row>
    <row r="164" spans="12:13" ht="15">
      <c r="L164" s="8"/>
      <c r="M164" s="8"/>
    </row>
    <row r="165" spans="12:13" ht="15">
      <c r="L165" s="8"/>
      <c r="M165" s="8"/>
    </row>
    <row r="166" spans="12:13" ht="15">
      <c r="L166" s="8"/>
      <c r="M166" s="8"/>
    </row>
    <row r="167" spans="12:13" ht="15">
      <c r="L167" s="8"/>
      <c r="M167" s="8"/>
    </row>
    <row r="168" spans="12:13" ht="15">
      <c r="L168" s="8"/>
      <c r="M168" s="8"/>
    </row>
    <row r="169" spans="12:13" ht="15">
      <c r="L169" s="8"/>
      <c r="M169" s="8"/>
    </row>
    <row r="170" spans="12:13" ht="15">
      <c r="L170" s="8"/>
      <c r="M170" s="8"/>
    </row>
    <row r="171" spans="12:13" ht="15">
      <c r="L171" s="8"/>
      <c r="M171" s="8"/>
    </row>
    <row r="172" spans="12:13" ht="15">
      <c r="L172" s="8"/>
      <c r="M172" s="8"/>
    </row>
    <row r="173" spans="12:13" ht="15">
      <c r="L173" s="8"/>
      <c r="M173" s="8"/>
    </row>
    <row r="174" spans="12:13" ht="15">
      <c r="L174" s="8"/>
      <c r="M174" s="8"/>
    </row>
    <row r="175" spans="12:13" ht="15">
      <c r="L175" s="8"/>
      <c r="M175" s="8"/>
    </row>
    <row r="176" spans="12:13" ht="15">
      <c r="L176" s="8"/>
      <c r="M176" s="8"/>
    </row>
    <row r="177" spans="12:13" ht="15">
      <c r="L177" s="8"/>
      <c r="M177" s="8"/>
    </row>
    <row r="178" spans="12:13" ht="15">
      <c r="L178" s="8"/>
      <c r="M178" s="8"/>
    </row>
    <row r="179" spans="12:13" ht="15">
      <c r="L179" s="8"/>
      <c r="M179" s="8"/>
    </row>
    <row r="180" spans="12:13" ht="15">
      <c r="L180" s="8"/>
      <c r="M180" s="8"/>
    </row>
    <row r="181" spans="12:13" ht="15">
      <c r="L181" s="8"/>
      <c r="M181" s="8"/>
    </row>
    <row r="182" spans="12:13" ht="15">
      <c r="L182" s="8"/>
      <c r="M182" s="8"/>
    </row>
    <row r="183" spans="12:13" ht="15">
      <c r="L183" s="8"/>
      <c r="M183" s="8"/>
    </row>
    <row r="184" spans="12:13" ht="15">
      <c r="L184" s="8"/>
      <c r="M184" s="8"/>
    </row>
    <row r="185" spans="12:13" ht="15">
      <c r="L185" s="8"/>
      <c r="M185" s="8"/>
    </row>
    <row r="186" spans="12:13" ht="15">
      <c r="L186" s="8"/>
      <c r="M186" s="8"/>
    </row>
    <row r="187" spans="12:13" ht="15">
      <c r="L187" s="8"/>
      <c r="M187" s="8"/>
    </row>
    <row r="188" spans="12:13" ht="15">
      <c r="L188" s="8"/>
      <c r="M188" s="8"/>
    </row>
    <row r="189" spans="12:13" ht="15">
      <c r="L189" s="8"/>
      <c r="M189" s="8"/>
    </row>
    <row r="190" spans="12:13" ht="15">
      <c r="L190" s="8"/>
      <c r="M190" s="8"/>
    </row>
    <row r="191" spans="12:13" ht="15">
      <c r="L191" s="8"/>
      <c r="M191" s="8"/>
    </row>
    <row r="192" spans="12:13" ht="15">
      <c r="L192" s="8"/>
      <c r="M192" s="8"/>
    </row>
    <row r="193" spans="12:13" ht="15">
      <c r="L193" s="8"/>
      <c r="M193" s="8"/>
    </row>
    <row r="194" spans="12:13" ht="15">
      <c r="L194" s="8"/>
      <c r="M194" s="8"/>
    </row>
    <row r="195" spans="12:13" ht="15">
      <c r="L195" s="8"/>
      <c r="M195" s="8"/>
    </row>
    <row r="196" spans="12:13" ht="15">
      <c r="L196" s="8"/>
      <c r="M196" s="8"/>
    </row>
    <row r="197" spans="12:13" ht="15">
      <c r="L197" s="8"/>
      <c r="M197" s="8"/>
    </row>
    <row r="198" spans="12:13" ht="15">
      <c r="L198" s="8"/>
      <c r="M198" s="8"/>
    </row>
    <row r="199" spans="12:13" ht="15">
      <c r="L199" s="8"/>
      <c r="M199" s="8"/>
    </row>
    <row r="200" spans="12:13" ht="15">
      <c r="L200" s="8"/>
      <c r="M200" s="8"/>
    </row>
    <row r="201" spans="12:13" ht="15">
      <c r="L201" s="8"/>
      <c r="M201" s="8"/>
    </row>
    <row r="202" spans="12:13" ht="15">
      <c r="L202" s="8"/>
      <c r="M202" s="8"/>
    </row>
    <row r="203" spans="12:13" ht="15">
      <c r="L203" s="8"/>
      <c r="M203" s="8"/>
    </row>
    <row r="204" spans="12:13" ht="15">
      <c r="L204" s="8"/>
      <c r="M204" s="8"/>
    </row>
    <row r="205" spans="12:13" ht="15">
      <c r="L205" s="8"/>
      <c r="M205" s="8"/>
    </row>
    <row r="206" spans="12:13" ht="15">
      <c r="L206" s="8"/>
      <c r="M206" s="8"/>
    </row>
    <row r="207" spans="12:13" ht="15">
      <c r="L207" s="8"/>
      <c r="M207" s="8"/>
    </row>
    <row r="208" spans="12:13" ht="15">
      <c r="L208" s="8"/>
      <c r="M208" s="8"/>
    </row>
    <row r="209" spans="12:13" ht="15">
      <c r="L209" s="8"/>
      <c r="M209" s="8"/>
    </row>
    <row r="210" spans="12:13" ht="15">
      <c r="L210" s="8"/>
      <c r="M210" s="8"/>
    </row>
    <row r="211" spans="12:13" ht="15">
      <c r="L211" s="8"/>
      <c r="M211" s="8"/>
    </row>
    <row r="212" spans="12:13" ht="15">
      <c r="L212" s="8"/>
      <c r="M212" s="8"/>
    </row>
    <row r="213" spans="12:13" ht="15">
      <c r="L213" s="8"/>
      <c r="M213" s="8"/>
    </row>
    <row r="214" spans="12:13" ht="15">
      <c r="L214" s="8"/>
      <c r="M214" s="8"/>
    </row>
    <row r="215" spans="12:13" ht="15">
      <c r="L215" s="8"/>
      <c r="M215" s="8"/>
    </row>
    <row r="216" spans="12:13" ht="15">
      <c r="L216" s="8"/>
      <c r="M216" s="8"/>
    </row>
    <row r="217" spans="12:13" ht="15">
      <c r="L217" s="8"/>
      <c r="M217" s="8"/>
    </row>
    <row r="218" spans="12:13" ht="15">
      <c r="L218" s="8"/>
      <c r="M218" s="8"/>
    </row>
    <row r="219" spans="12:13" ht="15">
      <c r="L219" s="8"/>
      <c r="M219" s="8"/>
    </row>
    <row r="220" spans="12:13" ht="15">
      <c r="L220" s="8"/>
      <c r="M220" s="8"/>
    </row>
    <row r="221" spans="12:13" ht="15">
      <c r="L221" s="8"/>
      <c r="M221" s="8"/>
    </row>
    <row r="222" spans="12:13" ht="15">
      <c r="L222" s="8"/>
      <c r="M222" s="8"/>
    </row>
    <row r="223" spans="12:13" ht="15">
      <c r="L223" s="8"/>
      <c r="M223" s="8"/>
    </row>
    <row r="224" spans="12:13" ht="15">
      <c r="L224" s="8"/>
      <c r="M224" s="8"/>
    </row>
    <row r="225" spans="12:13" ht="15">
      <c r="L225" s="8"/>
      <c r="M225" s="8"/>
    </row>
    <row r="226" spans="12:13" ht="15">
      <c r="L226" s="8"/>
      <c r="M226" s="8"/>
    </row>
    <row r="227" spans="12:13" ht="15">
      <c r="L227" s="8"/>
      <c r="M227" s="8"/>
    </row>
    <row r="228" spans="12:13" ht="15">
      <c r="L228" s="8"/>
      <c r="M228" s="8"/>
    </row>
    <row r="229" spans="12:13" ht="15">
      <c r="L229" s="8"/>
      <c r="M229" s="8"/>
    </row>
    <row r="230" spans="12:13" ht="15">
      <c r="L230" s="8"/>
      <c r="M230" s="8"/>
    </row>
    <row r="231" spans="12:13" ht="15">
      <c r="L231" s="8"/>
      <c r="M231" s="8"/>
    </row>
    <row r="232" spans="12:13" ht="15">
      <c r="L232" s="8"/>
      <c r="M232" s="8"/>
    </row>
    <row r="233" spans="12:13" ht="15">
      <c r="L233" s="8"/>
      <c r="M233" s="8"/>
    </row>
    <row r="234" spans="12:13" ht="15">
      <c r="L234" s="8"/>
      <c r="M234" s="8"/>
    </row>
    <row r="235" spans="12:13" ht="15">
      <c r="L235" s="8"/>
      <c r="M235" s="8"/>
    </row>
    <row r="236" spans="12:13" ht="15">
      <c r="L236" s="8"/>
      <c r="M236" s="8"/>
    </row>
    <row r="237" spans="12:13" ht="15">
      <c r="L237" s="8"/>
      <c r="M237" s="8"/>
    </row>
    <row r="238" spans="12:13" ht="15">
      <c r="L238" s="8"/>
      <c r="M238" s="8"/>
    </row>
    <row r="239" spans="12:13" ht="15">
      <c r="L239" s="8"/>
      <c r="M239" s="8"/>
    </row>
    <row r="240" spans="12:13" ht="15">
      <c r="L240" s="8"/>
      <c r="M240" s="8"/>
    </row>
    <row r="241" spans="12:13" ht="15">
      <c r="L241" s="8"/>
      <c r="M241" s="8"/>
    </row>
    <row r="242" spans="12:13" ht="15">
      <c r="L242" s="8"/>
      <c r="M242" s="8"/>
    </row>
    <row r="243" spans="12:13" ht="15">
      <c r="L243" s="8"/>
      <c r="M243" s="8"/>
    </row>
    <row r="244" spans="12:13" ht="15">
      <c r="L244" s="8"/>
      <c r="M244" s="8"/>
    </row>
    <row r="245" spans="12:13" ht="15">
      <c r="L245" s="8"/>
      <c r="M245" s="8"/>
    </row>
    <row r="246" spans="12:13" ht="15">
      <c r="L246" s="8"/>
      <c r="M246" s="8"/>
    </row>
    <row r="247" spans="12:13" ht="15">
      <c r="L247" s="8"/>
      <c r="M247" s="8"/>
    </row>
    <row r="248" spans="12:13" ht="15">
      <c r="L248" s="8"/>
      <c r="M248" s="8"/>
    </row>
    <row r="249" spans="12:13" ht="15">
      <c r="L249" s="8"/>
      <c r="M249" s="8"/>
    </row>
    <row r="250" spans="12:13" ht="15">
      <c r="L250" s="8"/>
      <c r="M250" s="8"/>
    </row>
    <row r="251" spans="12:13" ht="15">
      <c r="L251" s="8"/>
      <c r="M251" s="8"/>
    </row>
    <row r="252" spans="12:13" ht="15">
      <c r="L252" s="8"/>
      <c r="M252" s="8"/>
    </row>
    <row r="253" spans="12:13" ht="15">
      <c r="L253" s="8"/>
      <c r="M253" s="8"/>
    </row>
    <row r="254" spans="12:13" ht="15">
      <c r="L254" s="8"/>
      <c r="M254" s="8"/>
    </row>
    <row r="255" spans="12:13" ht="15">
      <c r="L255" s="8"/>
      <c r="M255" s="8"/>
    </row>
    <row r="256" spans="12:13" ht="15">
      <c r="L256" s="8"/>
      <c r="M256" s="8"/>
    </row>
    <row r="257" spans="12:13" ht="15">
      <c r="L257" s="8"/>
      <c r="M257" s="8"/>
    </row>
    <row r="258" spans="12:13" ht="15">
      <c r="L258" s="8"/>
      <c r="M258" s="8"/>
    </row>
    <row r="259" spans="12:13" ht="15">
      <c r="L259" s="8"/>
      <c r="M259" s="8"/>
    </row>
    <row r="260" spans="12:13" ht="15">
      <c r="L260" s="8"/>
      <c r="M260" s="8"/>
    </row>
    <row r="261" spans="12:13" ht="15">
      <c r="L261" s="8"/>
      <c r="M261" s="8"/>
    </row>
    <row r="262" spans="12:13" ht="15">
      <c r="L262" s="8"/>
      <c r="M262" s="8"/>
    </row>
    <row r="263" spans="12:13" ht="15">
      <c r="L263" s="8"/>
      <c r="M263" s="8"/>
    </row>
    <row r="264" spans="12:13" ht="15">
      <c r="L264" s="8"/>
      <c r="M264" s="8"/>
    </row>
    <row r="265" spans="12:13" ht="15">
      <c r="L265" s="8"/>
      <c r="M265" s="8"/>
    </row>
    <row r="266" spans="12:13" ht="15">
      <c r="L266" s="8"/>
      <c r="M266" s="8"/>
    </row>
    <row r="267" spans="12:13" ht="15">
      <c r="L267" s="8"/>
      <c r="M267" s="8"/>
    </row>
    <row r="268" spans="12:13" ht="15">
      <c r="L268" s="8"/>
      <c r="M268" s="8"/>
    </row>
    <row r="269" spans="12:13" ht="15">
      <c r="L269" s="8"/>
      <c r="M269" s="8"/>
    </row>
    <row r="270" spans="12:13" ht="15">
      <c r="L270" s="8"/>
      <c r="M270" s="8"/>
    </row>
    <row r="271" spans="12:13" ht="15">
      <c r="L271" s="8"/>
      <c r="M271" s="8"/>
    </row>
    <row r="272" spans="12:13" ht="15">
      <c r="L272" s="8"/>
      <c r="M272" s="8"/>
    </row>
    <row r="273" spans="12:13" ht="15">
      <c r="L273" s="8"/>
      <c r="M273" s="8"/>
    </row>
    <row r="274" spans="12:13" ht="15">
      <c r="L274" s="8"/>
      <c r="M274" s="8"/>
    </row>
    <row r="275" spans="12:13" ht="15">
      <c r="L275" s="8"/>
      <c r="M275" s="8"/>
    </row>
    <row r="276" spans="12:13" ht="15">
      <c r="L276" s="8"/>
      <c r="M276" s="8"/>
    </row>
    <row r="277" spans="12:13" ht="15">
      <c r="L277" s="8"/>
      <c r="M277" s="8"/>
    </row>
    <row r="278" spans="12:13" ht="15">
      <c r="L278" s="8"/>
      <c r="M278" s="8"/>
    </row>
    <row r="279" spans="12:13" ht="15">
      <c r="L279" s="8"/>
      <c r="M279" s="8"/>
    </row>
    <row r="280" spans="12:13" ht="15">
      <c r="L280" s="8"/>
      <c r="M280" s="8"/>
    </row>
    <row r="281" spans="12:13" ht="15">
      <c r="L281" s="8"/>
      <c r="M281" s="8"/>
    </row>
    <row r="282" spans="12:13" ht="15">
      <c r="L282" s="8"/>
      <c r="M282" s="8"/>
    </row>
    <row r="283" spans="12:13" ht="15">
      <c r="L283" s="8"/>
      <c r="M283" s="8"/>
    </row>
    <row r="284" spans="12:13" ht="15">
      <c r="L284" s="8"/>
      <c r="M284" s="8"/>
    </row>
    <row r="285" spans="12:13" ht="15">
      <c r="L285" s="8"/>
      <c r="M285" s="8"/>
    </row>
    <row r="286" spans="12:13" ht="15">
      <c r="L286" s="8"/>
      <c r="M286" s="8"/>
    </row>
    <row r="287" spans="12:13" ht="15">
      <c r="L287" s="8"/>
      <c r="M287" s="8"/>
    </row>
    <row r="288" spans="12:13" ht="15">
      <c r="L288" s="8"/>
      <c r="M288" s="8"/>
    </row>
    <row r="289" spans="12:13" ht="15">
      <c r="L289" s="8"/>
      <c r="M289" s="8"/>
    </row>
    <row r="290" spans="12:13" ht="15">
      <c r="L290" s="8"/>
      <c r="M290" s="8"/>
    </row>
    <row r="291" spans="12:13" ht="15">
      <c r="L291" s="8"/>
      <c r="M291" s="8"/>
    </row>
    <row r="292" spans="12:13" ht="15">
      <c r="L292" s="8"/>
      <c r="M292" s="8"/>
    </row>
    <row r="293" spans="12:13" ht="15">
      <c r="L293" s="8"/>
      <c r="M293" s="8"/>
    </row>
    <row r="294" spans="12:13" ht="15">
      <c r="L294" s="8"/>
      <c r="M294" s="8"/>
    </row>
    <row r="295" spans="12:13" ht="15">
      <c r="L295" s="8"/>
      <c r="M295" s="8"/>
    </row>
    <row r="296" spans="12:13" ht="15">
      <c r="L296" s="8"/>
      <c r="M296" s="8"/>
    </row>
    <row r="297" spans="12:13" ht="15">
      <c r="L297" s="8"/>
      <c r="M297" s="8"/>
    </row>
    <row r="298" spans="12:13" ht="15">
      <c r="L298" s="8"/>
      <c r="M298" s="8"/>
    </row>
    <row r="299" spans="12:13" ht="15">
      <c r="L299" s="8"/>
      <c r="M299" s="8"/>
    </row>
    <row r="300" spans="12:13" ht="15">
      <c r="L300" s="8"/>
      <c r="M300" s="8"/>
    </row>
    <row r="301" spans="12:13" ht="15">
      <c r="L301" s="8"/>
      <c r="M301" s="8"/>
    </row>
    <row r="302" spans="12:13" ht="15">
      <c r="L302" s="8"/>
      <c r="M302" s="8"/>
    </row>
    <row r="303" spans="12:13" ht="15">
      <c r="L303" s="8"/>
      <c r="M303" s="8"/>
    </row>
    <row r="304" spans="12:13" ht="15">
      <c r="L304" s="8"/>
      <c r="M304" s="8"/>
    </row>
    <row r="305" spans="12:13" ht="15">
      <c r="L305" s="8"/>
      <c r="M305" s="8"/>
    </row>
    <row r="306" spans="12:13" ht="15">
      <c r="L306" s="8"/>
      <c r="M306" s="8"/>
    </row>
    <row r="307" spans="12:13" ht="15">
      <c r="L307" s="8"/>
      <c r="M307" s="8"/>
    </row>
    <row r="308" spans="12:13" ht="15">
      <c r="L308" s="8"/>
      <c r="M308" s="8"/>
    </row>
    <row r="309" spans="12:13" ht="15">
      <c r="L309" s="8"/>
      <c r="M309" s="8"/>
    </row>
    <row r="310" spans="12:13" ht="15">
      <c r="L310" s="8"/>
      <c r="M310" s="8"/>
    </row>
    <row r="311" spans="12:13" ht="15">
      <c r="L311" s="8"/>
      <c r="M311" s="8"/>
    </row>
    <row r="312" spans="12:13" ht="15">
      <c r="L312" s="8"/>
      <c r="M312" s="8"/>
    </row>
    <row r="313" spans="12:13" ht="15">
      <c r="L313" s="8"/>
      <c r="M313" s="8"/>
    </row>
    <row r="314" spans="12:13" ht="15">
      <c r="L314" s="8"/>
      <c r="M314" s="8"/>
    </row>
    <row r="315" spans="12:13" ht="15">
      <c r="L315" s="8"/>
      <c r="M315" s="8"/>
    </row>
    <row r="316" spans="12:13" ht="15">
      <c r="L316" s="8"/>
      <c r="M316" s="8"/>
    </row>
    <row r="317" spans="12:13" ht="15">
      <c r="L317" s="8"/>
      <c r="M317" s="8"/>
    </row>
    <row r="318" spans="12:13" ht="15">
      <c r="L318" s="8"/>
      <c r="M318" s="8"/>
    </row>
    <row r="319" spans="12:13" ht="15">
      <c r="L319" s="8"/>
      <c r="M319" s="8"/>
    </row>
    <row r="320" spans="12:13" ht="15">
      <c r="L320" s="8"/>
      <c r="M320" s="8"/>
    </row>
    <row r="321" spans="12:13" ht="15">
      <c r="L321" s="8"/>
      <c r="M321" s="8"/>
    </row>
    <row r="322" spans="12:13" ht="15">
      <c r="L322" s="8"/>
      <c r="M322" s="8"/>
    </row>
    <row r="323" spans="12:13" ht="15">
      <c r="L323" s="8"/>
      <c r="M323" s="8"/>
    </row>
    <row r="324" spans="12:13" ht="15">
      <c r="L324" s="8"/>
      <c r="M324" s="8"/>
    </row>
    <row r="325" spans="12:13" ht="15">
      <c r="L325" s="8"/>
      <c r="M325" s="8"/>
    </row>
    <row r="326" spans="12:13" ht="15">
      <c r="L326" s="8"/>
      <c r="M326" s="8"/>
    </row>
    <row r="327" spans="12:13" ht="15">
      <c r="L327" s="8"/>
      <c r="M327" s="8"/>
    </row>
    <row r="328" spans="12:13" ht="15">
      <c r="L328" s="8"/>
      <c r="M328" s="8"/>
    </row>
    <row r="329" spans="12:13" ht="15">
      <c r="L329" s="8"/>
      <c r="M329" s="8"/>
    </row>
    <row r="330" spans="12:13" ht="15">
      <c r="L330" s="8"/>
      <c r="M330" s="8"/>
    </row>
    <row r="331" spans="12:13" ht="15">
      <c r="L331" s="8"/>
      <c r="M331" s="8"/>
    </row>
    <row r="332" spans="12:13" ht="15">
      <c r="L332" s="8"/>
      <c r="M332" s="8"/>
    </row>
    <row r="333" spans="12:13" ht="15">
      <c r="L333" s="8"/>
      <c r="M333" s="8"/>
    </row>
    <row r="334" spans="12:13" ht="15">
      <c r="L334" s="8"/>
      <c r="M334" s="8"/>
    </row>
    <row r="335" spans="12:13" ht="15">
      <c r="L335" s="8"/>
      <c r="M335" s="8"/>
    </row>
    <row r="336" spans="12:13" ht="15">
      <c r="L336" s="8"/>
      <c r="M336" s="8"/>
    </row>
    <row r="337" spans="12:13" ht="15">
      <c r="L337" s="8"/>
      <c r="M337" s="8"/>
    </row>
    <row r="338" spans="12:13" ht="15">
      <c r="L338" s="8"/>
      <c r="M338" s="8"/>
    </row>
    <row r="339" spans="12:13" ht="15">
      <c r="L339" s="8"/>
      <c r="M339" s="8"/>
    </row>
    <row r="340" spans="12:13" ht="15">
      <c r="L340" s="8"/>
      <c r="M340" s="8"/>
    </row>
    <row r="341" spans="12:13" ht="15">
      <c r="L341" s="8"/>
      <c r="M341" s="8"/>
    </row>
    <row r="342" spans="12:13" ht="15">
      <c r="L342" s="8"/>
      <c r="M342" s="8"/>
    </row>
    <row r="343" spans="12:13" ht="15">
      <c r="L343" s="8"/>
      <c r="M343" s="8"/>
    </row>
    <row r="344" spans="12:13" ht="15">
      <c r="L344" s="8"/>
      <c r="M344" s="8"/>
    </row>
    <row r="345" spans="12:13" ht="15">
      <c r="L345" s="8"/>
      <c r="M345" s="8"/>
    </row>
    <row r="346" spans="12:13" ht="15">
      <c r="L346" s="8"/>
      <c r="M346" s="8"/>
    </row>
    <row r="347" spans="12:13" ht="15">
      <c r="L347" s="8"/>
      <c r="M347" s="8"/>
    </row>
    <row r="348" spans="12:13" ht="15">
      <c r="L348" s="8"/>
      <c r="M348" s="8"/>
    </row>
    <row r="349" spans="12:13" ht="15">
      <c r="L349" s="8"/>
      <c r="M349" s="8"/>
    </row>
    <row r="350" spans="12:13" ht="15">
      <c r="L350" s="8"/>
      <c r="M350" s="8"/>
    </row>
    <row r="351" spans="12:13" ht="15">
      <c r="L351" s="8"/>
      <c r="M351" s="8"/>
    </row>
    <row r="352" spans="12:13" ht="15">
      <c r="L352" s="8"/>
      <c r="M352" s="8"/>
    </row>
    <row r="353" spans="12:13" ht="15">
      <c r="L353" s="8"/>
      <c r="M353" s="8"/>
    </row>
    <row r="354" spans="12:13" ht="15">
      <c r="L354" s="8"/>
      <c r="M354" s="8"/>
    </row>
    <row r="355" spans="12:13" ht="15">
      <c r="L355" s="8"/>
      <c r="M355" s="8"/>
    </row>
    <row r="356" spans="12:13" ht="15">
      <c r="L356" s="8"/>
      <c r="M356" s="8"/>
    </row>
    <row r="357" spans="12:13" ht="15">
      <c r="L357" s="8"/>
      <c r="M357" s="8"/>
    </row>
    <row r="358" spans="12:13" ht="15">
      <c r="L358" s="8"/>
      <c r="M358" s="8"/>
    </row>
    <row r="359" spans="12:13" ht="15">
      <c r="L359" s="8"/>
      <c r="M359" s="8"/>
    </row>
    <row r="360" spans="12:13" ht="15">
      <c r="L360" s="8"/>
      <c r="M360" s="8"/>
    </row>
    <row r="361" spans="12:13" ht="15">
      <c r="L361" s="8"/>
      <c r="M361" s="8"/>
    </row>
    <row r="362" spans="12:13" ht="15">
      <c r="L362" s="8"/>
      <c r="M362" s="8"/>
    </row>
    <row r="363" spans="12:13" ht="15">
      <c r="L363" s="8"/>
      <c r="M363" s="8"/>
    </row>
    <row r="364" spans="12:13" ht="15">
      <c r="L364" s="8"/>
      <c r="M364" s="8"/>
    </row>
    <row r="365" spans="12:13" ht="15">
      <c r="L365" s="8"/>
      <c r="M365" s="8"/>
    </row>
    <row r="366" spans="12:13" ht="15">
      <c r="L366" s="8"/>
      <c r="M366" s="8"/>
    </row>
    <row r="367" spans="12:13" ht="15">
      <c r="L367" s="8"/>
      <c r="M367" s="8"/>
    </row>
    <row r="368" spans="12:13" ht="15">
      <c r="L368" s="8"/>
      <c r="M368" s="8"/>
    </row>
    <row r="369" spans="12:13" ht="15">
      <c r="L369" s="8"/>
      <c r="M369" s="8"/>
    </row>
    <row r="370" spans="12:13" ht="15">
      <c r="L370" s="8"/>
      <c r="M370" s="8"/>
    </row>
    <row r="371" spans="12:13" ht="15">
      <c r="L371" s="8"/>
      <c r="M371" s="8"/>
    </row>
    <row r="372" spans="12:13" ht="15">
      <c r="L372" s="8"/>
      <c r="M372" s="8"/>
    </row>
    <row r="373" spans="12:13" ht="15">
      <c r="L373" s="8"/>
      <c r="M373" s="8"/>
    </row>
    <row r="374" spans="12:13" ht="15">
      <c r="L374" s="8"/>
      <c r="M374" s="8"/>
    </row>
    <row r="375" spans="12:13" ht="15">
      <c r="L375" s="8"/>
      <c r="M375" s="8"/>
    </row>
    <row r="376" spans="12:13" ht="15">
      <c r="L376" s="8"/>
      <c r="M376" s="8"/>
    </row>
    <row r="377" spans="12:13" ht="15">
      <c r="L377" s="8"/>
      <c r="M377" s="8"/>
    </row>
    <row r="378" spans="12:13" ht="15">
      <c r="L378" s="8"/>
      <c r="M378" s="8"/>
    </row>
    <row r="379" spans="12:13" ht="15">
      <c r="L379" s="8"/>
      <c r="M379" s="8"/>
    </row>
    <row r="380" spans="12:13" ht="15">
      <c r="L380" s="8"/>
      <c r="M380" s="8"/>
    </row>
    <row r="381" spans="12:13" ht="15">
      <c r="L381" s="8"/>
      <c r="M381" s="8"/>
    </row>
    <row r="382" spans="12:13" ht="15">
      <c r="L382" s="8"/>
      <c r="M382" s="8"/>
    </row>
    <row r="383" spans="12:13" ht="15">
      <c r="L383" s="8"/>
      <c r="M383" s="8"/>
    </row>
    <row r="384" spans="12:13" ht="15">
      <c r="L384" s="8"/>
      <c r="M384" s="8"/>
    </row>
    <row r="385" spans="12:13" ht="15">
      <c r="L385" s="8"/>
      <c r="M385" s="8"/>
    </row>
    <row r="386" spans="12:13" ht="15">
      <c r="L386" s="8"/>
      <c r="M386" s="8"/>
    </row>
    <row r="387" spans="12:13" ht="15">
      <c r="L387" s="8"/>
      <c r="M387" s="8"/>
    </row>
    <row r="388" spans="12:13" ht="15">
      <c r="L388" s="8"/>
      <c r="M388" s="8"/>
    </row>
    <row r="389" spans="12:13" ht="15">
      <c r="L389" s="8"/>
      <c r="M389" s="8"/>
    </row>
    <row r="390" spans="12:13" ht="15">
      <c r="L390" s="8"/>
      <c r="M390" s="8"/>
    </row>
    <row r="391" spans="12:13" ht="15">
      <c r="L391" s="8"/>
      <c r="M391" s="8"/>
    </row>
    <row r="392" spans="12:13" ht="15">
      <c r="L392" s="8"/>
      <c r="M392" s="8"/>
    </row>
    <row r="393" spans="12:13" ht="15">
      <c r="L393" s="8"/>
      <c r="M393" s="8"/>
    </row>
    <row r="394" spans="12:13" ht="15">
      <c r="L394" s="8"/>
      <c r="M394" s="8"/>
    </row>
    <row r="395" spans="12:13" ht="15">
      <c r="L395" s="8"/>
      <c r="M395" s="8"/>
    </row>
    <row r="396" spans="12:13" ht="15">
      <c r="L396" s="8"/>
      <c r="M396" s="8"/>
    </row>
    <row r="397" spans="12:13" ht="15">
      <c r="L397" s="8"/>
      <c r="M397" s="8"/>
    </row>
    <row r="398" spans="12:13" ht="15">
      <c r="L398" s="8"/>
      <c r="M398" s="8"/>
    </row>
    <row r="399" spans="12:13" ht="15">
      <c r="L399" s="8"/>
      <c r="M399" s="8"/>
    </row>
    <row r="400" spans="12:13" ht="15">
      <c r="L400" s="8"/>
      <c r="M400" s="8"/>
    </row>
    <row r="401" spans="12:13" ht="15">
      <c r="L401" s="8"/>
      <c r="M401" s="8"/>
    </row>
    <row r="402" spans="12:13" ht="15">
      <c r="L402" s="8"/>
      <c r="M402" s="8"/>
    </row>
    <row r="403" spans="12:13" ht="15">
      <c r="L403" s="8"/>
      <c r="M403" s="8"/>
    </row>
    <row r="404" spans="12:13" ht="15">
      <c r="L404" s="8"/>
      <c r="M404" s="8"/>
    </row>
    <row r="405" spans="12:13" ht="15">
      <c r="L405" s="8"/>
      <c r="M405" s="8"/>
    </row>
    <row r="406" spans="12:13" ht="15">
      <c r="L406" s="8"/>
      <c r="M406" s="8"/>
    </row>
    <row r="407" spans="12:13" ht="15">
      <c r="L407" s="8"/>
      <c r="M407" s="8"/>
    </row>
    <row r="408" spans="12:13" ht="15">
      <c r="L408" s="8"/>
      <c r="M408" s="8"/>
    </row>
    <row r="409" spans="12:13" ht="15">
      <c r="L409" s="8"/>
      <c r="M409" s="8"/>
    </row>
    <row r="410" spans="12:13" ht="15">
      <c r="L410" s="8"/>
      <c r="M410" s="8"/>
    </row>
    <row r="411" spans="12:13" ht="15">
      <c r="L411" s="8"/>
      <c r="M411" s="8"/>
    </row>
    <row r="412" spans="12:13" ht="15">
      <c r="L412" s="8"/>
      <c r="M412" s="8"/>
    </row>
    <row r="413" spans="12:13" ht="15">
      <c r="L413" s="8"/>
      <c r="M413" s="8"/>
    </row>
    <row r="414" spans="12:13" ht="15">
      <c r="L414" s="8"/>
      <c r="M414" s="8"/>
    </row>
    <row r="415" spans="12:13" ht="15">
      <c r="L415" s="8"/>
      <c r="M415" s="8"/>
    </row>
    <row r="416" spans="12:13" ht="15">
      <c r="L416" s="8"/>
      <c r="M416" s="8"/>
    </row>
    <row r="417" spans="12:13" ht="15">
      <c r="L417" s="8"/>
      <c r="M417" s="8"/>
    </row>
    <row r="418" spans="12:13" ht="15">
      <c r="L418" s="8"/>
      <c r="M418" s="8"/>
    </row>
    <row r="419" spans="12:13" ht="15">
      <c r="L419" s="8"/>
      <c r="M419" s="8"/>
    </row>
    <row r="420" spans="12:13" ht="15">
      <c r="L420" s="8"/>
      <c r="M420" s="8"/>
    </row>
    <row r="421" spans="12:13" ht="15">
      <c r="L421" s="8"/>
      <c r="M421" s="8"/>
    </row>
    <row r="422" spans="12:13" ht="15">
      <c r="L422" s="8"/>
      <c r="M422" s="8"/>
    </row>
    <row r="423" spans="12:13" ht="15">
      <c r="L423" s="8"/>
      <c r="M423" s="8"/>
    </row>
    <row r="424" spans="12:13" ht="15">
      <c r="L424" s="8"/>
      <c r="M424" s="8"/>
    </row>
    <row r="425" spans="12:13" ht="15">
      <c r="L425" s="8"/>
      <c r="M425" s="8"/>
    </row>
    <row r="426" spans="12:13" ht="15">
      <c r="L426" s="8"/>
      <c r="M426" s="8"/>
    </row>
    <row r="427" spans="12:13" ht="15">
      <c r="L427" s="8"/>
      <c r="M427" s="8"/>
    </row>
    <row r="428" spans="12:13" ht="15">
      <c r="L428" s="8"/>
      <c r="M428" s="8"/>
    </row>
    <row r="429" spans="12:13" ht="15">
      <c r="L429" s="8"/>
      <c r="M429" s="8"/>
    </row>
    <row r="430" spans="12:13" ht="15">
      <c r="L430" s="8"/>
      <c r="M430" s="8"/>
    </row>
    <row r="431" spans="12:13" ht="15">
      <c r="L431" s="8"/>
      <c r="M431" s="8"/>
    </row>
    <row r="432" spans="12:13" ht="15">
      <c r="L432" s="8"/>
      <c r="M432" s="8"/>
    </row>
    <row r="433" spans="12:13" ht="15">
      <c r="L433" s="8"/>
      <c r="M433" s="8"/>
    </row>
    <row r="434" spans="12:13" ht="15">
      <c r="L434" s="8"/>
      <c r="M434" s="8"/>
    </row>
    <row r="435" spans="12:13" ht="15">
      <c r="L435" s="8"/>
      <c r="M435" s="8"/>
    </row>
    <row r="436" spans="12:13" ht="15">
      <c r="L436" s="8"/>
      <c r="M436" s="8"/>
    </row>
    <row r="437" spans="12:13" ht="15">
      <c r="L437" s="8"/>
      <c r="M437" s="8"/>
    </row>
    <row r="438" spans="12:13" ht="15">
      <c r="L438" s="8"/>
      <c r="M438" s="8"/>
    </row>
    <row r="439" spans="12:13" ht="15">
      <c r="L439" s="8"/>
      <c r="M439" s="8"/>
    </row>
    <row r="440" spans="12:13" ht="15">
      <c r="L440" s="8"/>
      <c r="M440" s="8"/>
    </row>
    <row r="441" spans="12:13" ht="15">
      <c r="L441" s="8"/>
      <c r="M441" s="8"/>
    </row>
    <row r="442" spans="12:13" ht="15">
      <c r="L442" s="8"/>
      <c r="M442" s="8"/>
    </row>
    <row r="443" spans="12:13" ht="15">
      <c r="L443" s="8"/>
      <c r="M443" s="8"/>
    </row>
    <row r="444" spans="12:13" ht="15">
      <c r="L444" s="8"/>
      <c r="M444" s="8"/>
    </row>
    <row r="445" spans="12:13" ht="15">
      <c r="L445" s="8"/>
      <c r="M445" s="8"/>
    </row>
    <row r="446" spans="12:13" ht="15">
      <c r="L446" s="8"/>
      <c r="M446" s="8"/>
    </row>
    <row r="447" spans="12:13" ht="15">
      <c r="L447" s="8"/>
      <c r="M447" s="8"/>
    </row>
    <row r="448" spans="12:13" ht="15">
      <c r="L448" s="8"/>
      <c r="M448" s="8"/>
    </row>
    <row r="449" spans="12:13" ht="15">
      <c r="L449" s="8"/>
      <c r="M449" s="8"/>
    </row>
    <row r="450" spans="12:13" ht="15">
      <c r="L450" s="8"/>
      <c r="M450" s="8"/>
    </row>
    <row r="451" spans="12:13" ht="15">
      <c r="L451" s="8"/>
      <c r="M451" s="8"/>
    </row>
    <row r="452" spans="12:13" ht="15">
      <c r="L452" s="8"/>
      <c r="M452" s="8"/>
    </row>
    <row r="453" spans="12:13" ht="15">
      <c r="L453" s="8"/>
      <c r="M453" s="8"/>
    </row>
    <row r="454" spans="12:13" ht="15">
      <c r="L454" s="8"/>
      <c r="M454" s="8"/>
    </row>
    <row r="455" spans="12:13" ht="15">
      <c r="L455" s="8"/>
      <c r="M455" s="8"/>
    </row>
    <row r="456" spans="12:13" ht="15">
      <c r="L456" s="8"/>
      <c r="M456" s="8"/>
    </row>
    <row r="457" spans="12:13" ht="15">
      <c r="L457" s="8"/>
      <c r="M457" s="8"/>
    </row>
    <row r="458" spans="12:13" ht="15">
      <c r="L458" s="8"/>
      <c r="M458" s="8"/>
    </row>
    <row r="459" spans="12:13" ht="15">
      <c r="L459" s="8"/>
      <c r="M459" s="8"/>
    </row>
    <row r="460" spans="12:13" ht="15">
      <c r="L460" s="8"/>
      <c r="M460" s="8"/>
    </row>
    <row r="461" spans="12:13" ht="15">
      <c r="L461" s="8"/>
      <c r="M461" s="8"/>
    </row>
    <row r="462" spans="12:13" ht="15">
      <c r="L462" s="8"/>
      <c r="M462" s="8"/>
    </row>
    <row r="463" spans="12:13" ht="15">
      <c r="L463" s="8"/>
      <c r="M463" s="8"/>
    </row>
    <row r="464" spans="12:13" ht="15">
      <c r="L464" s="8"/>
      <c r="M464" s="8"/>
    </row>
    <row r="465" spans="12:13" ht="15">
      <c r="L465" s="8"/>
      <c r="M465" s="8"/>
    </row>
    <row r="466" spans="12:13" ht="15">
      <c r="L466" s="8"/>
      <c r="M466" s="8"/>
    </row>
    <row r="467" spans="12:13" ht="15">
      <c r="L467" s="8"/>
      <c r="M467" s="8"/>
    </row>
    <row r="468" spans="12:13" ht="15">
      <c r="L468" s="8"/>
      <c r="M468" s="8"/>
    </row>
    <row r="469" spans="12:13" ht="15">
      <c r="L469" s="8"/>
      <c r="M469" s="8"/>
    </row>
    <row r="470" spans="12:13" ht="15">
      <c r="L470" s="8"/>
      <c r="M470" s="8"/>
    </row>
    <row r="471" spans="12:13" ht="15">
      <c r="L471" s="8"/>
      <c r="M471" s="8"/>
    </row>
    <row r="472" spans="12:13" ht="15">
      <c r="L472" s="8"/>
      <c r="M472" s="8"/>
    </row>
    <row r="473" spans="12:13" ht="15">
      <c r="L473" s="8"/>
      <c r="M473" s="8"/>
    </row>
    <row r="474" spans="12:13" ht="15">
      <c r="L474" s="8"/>
      <c r="M474" s="8"/>
    </row>
    <row r="475" spans="12:13" ht="15">
      <c r="L475" s="8"/>
      <c r="M475" s="8"/>
    </row>
    <row r="476" spans="12:13" ht="15">
      <c r="L476" s="8"/>
      <c r="M476" s="8"/>
    </row>
    <row r="477" spans="12:13" ht="15">
      <c r="L477" s="8"/>
      <c r="M477" s="8"/>
    </row>
    <row r="478" spans="12:13" ht="15">
      <c r="L478" s="8"/>
      <c r="M478" s="8"/>
    </row>
    <row r="479" spans="12:13" ht="15">
      <c r="L479" s="8"/>
      <c r="M479" s="8"/>
    </row>
    <row r="480" spans="12:13" ht="15">
      <c r="L480" s="8"/>
      <c r="M480" s="8"/>
    </row>
    <row r="481" spans="12:13" ht="15">
      <c r="L481" s="8"/>
      <c r="M481" s="8"/>
    </row>
    <row r="482" spans="12:13" ht="15">
      <c r="L482" s="8"/>
      <c r="M482" s="8"/>
    </row>
    <row r="483" spans="12:13" ht="15">
      <c r="L483" s="8"/>
      <c r="M483" s="8"/>
    </row>
    <row r="484" spans="12:13" ht="15">
      <c r="L484" s="8"/>
      <c r="M484" s="8"/>
    </row>
    <row r="485" spans="12:13" ht="15">
      <c r="L485" s="8"/>
      <c r="M485" s="8"/>
    </row>
    <row r="486" spans="12:13" ht="15">
      <c r="L486" s="8"/>
      <c r="M486" s="8"/>
    </row>
    <row r="487" spans="12:13" ht="15">
      <c r="L487" s="8"/>
      <c r="M487" s="8"/>
    </row>
    <row r="488" spans="12:13" ht="15">
      <c r="L488" s="8"/>
      <c r="M488" s="8"/>
    </row>
    <row r="489" spans="12:13" ht="15">
      <c r="L489" s="8"/>
      <c r="M489" s="8"/>
    </row>
    <row r="490" spans="12:13" ht="15">
      <c r="L490" s="8"/>
      <c r="M490" s="8"/>
    </row>
    <row r="491" spans="12:13" ht="15">
      <c r="L491" s="8"/>
      <c r="M491" s="8"/>
    </row>
    <row r="492" spans="12:13" ht="15">
      <c r="L492" s="8"/>
      <c r="M492" s="8"/>
    </row>
    <row r="493" spans="12:13" ht="15">
      <c r="L493" s="8"/>
      <c r="M493" s="8"/>
    </row>
    <row r="494" spans="12:13" ht="15">
      <c r="L494" s="8"/>
      <c r="M494" s="8"/>
    </row>
    <row r="495" spans="12:13" ht="15">
      <c r="L495" s="8"/>
      <c r="M495" s="8"/>
    </row>
    <row r="496" spans="12:13" ht="15">
      <c r="L496" s="8"/>
      <c r="M496" s="8"/>
    </row>
    <row r="497" spans="12:13" ht="15">
      <c r="L497" s="8"/>
      <c r="M497" s="8"/>
    </row>
    <row r="498" spans="12:13" ht="15">
      <c r="L498" s="8"/>
      <c r="M498" s="8"/>
    </row>
    <row r="499" spans="12:13" ht="15">
      <c r="L499" s="8"/>
      <c r="M499" s="8"/>
    </row>
    <row r="500" spans="12:13" ht="15">
      <c r="L500" s="8"/>
      <c r="M500" s="8"/>
    </row>
    <row r="501" spans="12:13" ht="15">
      <c r="L501" s="8"/>
      <c r="M501" s="8"/>
    </row>
    <row r="502" spans="12:13" ht="15">
      <c r="L502" s="8"/>
      <c r="M502" s="8"/>
    </row>
    <row r="503" spans="12:13" ht="15">
      <c r="L503" s="8"/>
      <c r="M503" s="8"/>
    </row>
    <row r="504" spans="12:13" ht="15">
      <c r="L504" s="8"/>
      <c r="M504" s="8"/>
    </row>
    <row r="505" spans="12:13" ht="15">
      <c r="L505" s="8"/>
      <c r="M505" s="8"/>
    </row>
    <row r="506" spans="12:13" ht="15">
      <c r="L506" s="8"/>
      <c r="M506" s="8"/>
    </row>
    <row r="507" spans="12:13" ht="15">
      <c r="L507" s="8"/>
      <c r="M507" s="8"/>
    </row>
    <row r="508" spans="12:13" ht="15">
      <c r="L508" s="8"/>
      <c r="M508" s="8"/>
    </row>
    <row r="509" spans="12:13" ht="15">
      <c r="L509" s="8"/>
      <c r="M509" s="8"/>
    </row>
    <row r="510" spans="12:13" ht="15">
      <c r="L510" s="8"/>
      <c r="M510" s="8"/>
    </row>
    <row r="511" spans="12:13" ht="15">
      <c r="L511" s="8"/>
      <c r="M511" s="8"/>
    </row>
    <row r="512" spans="12:13" ht="15">
      <c r="L512" s="8"/>
      <c r="M512" s="8"/>
    </row>
    <row r="513" spans="12:13" ht="15">
      <c r="L513" s="8"/>
      <c r="M513" s="8"/>
    </row>
    <row r="514" spans="12:13" ht="15">
      <c r="L514" s="8"/>
      <c r="M514" s="8"/>
    </row>
    <row r="515" spans="12:13" ht="15">
      <c r="L515" s="8"/>
      <c r="M515" s="8"/>
    </row>
    <row r="516" spans="12:13" ht="15">
      <c r="L516" s="8"/>
      <c r="M516" s="8"/>
    </row>
    <row r="517" spans="12:13" ht="15">
      <c r="L517" s="8"/>
      <c r="M517" s="8"/>
    </row>
    <row r="518" spans="12:13" ht="15">
      <c r="L518" s="8"/>
      <c r="M518" s="8"/>
    </row>
    <row r="519" spans="12:13" ht="15">
      <c r="L519" s="8"/>
      <c r="M519" s="8"/>
    </row>
    <row r="520" spans="12:13" ht="15">
      <c r="L520" s="8"/>
      <c r="M520" s="8"/>
    </row>
    <row r="521" spans="12:13" ht="15">
      <c r="L521" s="8"/>
      <c r="M521" s="8"/>
    </row>
    <row r="522" spans="12:13" ht="15">
      <c r="L522" s="8"/>
      <c r="M522" s="8"/>
    </row>
    <row r="523" spans="12:13" ht="15">
      <c r="L523" s="8"/>
      <c r="M523" s="8"/>
    </row>
    <row r="524" spans="12:13" ht="15">
      <c r="L524" s="8"/>
      <c r="M524" s="8"/>
    </row>
    <row r="525" spans="12:13" ht="15">
      <c r="L525" s="8"/>
      <c r="M525" s="8"/>
    </row>
    <row r="526" spans="12:13" ht="15">
      <c r="L526" s="8"/>
      <c r="M526" s="8"/>
    </row>
    <row r="527" spans="12:13" ht="15">
      <c r="L527" s="8"/>
      <c r="M527" s="8"/>
    </row>
    <row r="528" spans="12:13" ht="15">
      <c r="L528" s="8"/>
      <c r="M528" s="8"/>
    </row>
    <row r="529" spans="12:13" ht="15">
      <c r="L529" s="8"/>
      <c r="M529" s="8"/>
    </row>
    <row r="530" spans="12:13" ht="15">
      <c r="L530" s="8"/>
      <c r="M530" s="8"/>
    </row>
  </sheetData>
  <sheetProtection formatCells="0" formatColumns="0" formatRows="0" insertColumns="0" insertRows="0" insertHyperlinks="0" deleteColumns="0" deleteRows="0" sort="0" autoFilter="0" pivotTables="0"/>
  <mergeCells count="1">
    <mergeCell ref="B51:J59"/>
  </mergeCells>
  <conditionalFormatting sqref="AP10">
    <cfRule type="expression" priority="1" dxfId="0" stopIfTrue="1">
      <formula>AND($L10&lt;AQ$8,$M10&gt;=AP$8,$S10&lt;&gt;"A")</formula>
    </cfRule>
  </conditionalFormatting>
  <conditionalFormatting sqref="AP11:AP44 AQ10:BM44 AP45:BM45">
    <cfRule type="expression" priority="2" dxfId="0" stopIfTrue="1">
      <formula>AND($L10&lt;AQ$8,$M10&gt;=AP$8,$S10&lt;&gt;"A")</formula>
    </cfRule>
    <cfRule type="expression" priority="3" dxfId="1" stopIfTrue="1">
      <formula>AND($L10&lt;AQ$8,$M10&gt;=AP$8,$S10="A")</formula>
    </cfRule>
  </conditionalFormatting>
  <printOptions gridLines="1"/>
  <pageMargins left="0.46" right="0.17" top="0.33" bottom="0.37" header="0.33" footer="0.17"/>
  <pageSetup horizontalDpi="600" verticalDpi="600" orientation="landscape" scale="55" r:id="rId1"/>
  <headerFooter alignWithMargins="0">
    <oddFooter xml:space="preserve">&amp;L&amp;F&amp;C&amp;A Page &amp;P of &amp;N&amp;R&amp;D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Y61"/>
  <sheetViews>
    <sheetView workbookViewId="0" topLeftCell="A1">
      <selection activeCell="A1" sqref="A1"/>
    </sheetView>
  </sheetViews>
  <sheetFormatPr defaultColWidth="9.140625" defaultRowHeight="12.75"/>
  <cols>
    <col min="1" max="1" width="4.8515625" style="0" customWidth="1"/>
    <col min="2" max="6" width="8.8515625" style="0" customWidth="1"/>
    <col min="7" max="7" width="15.00390625" style="0" customWidth="1"/>
    <col min="8" max="16384" width="8.8515625" style="0" customWidth="1"/>
  </cols>
  <sheetData>
    <row r="1" spans="1:9" ht="18" customHeight="1">
      <c r="A1" s="82" t="str">
        <f>+'Tab B Cost &amp; Schedule Estimate'!B1</f>
        <v>Cost Center: 1170</v>
      </c>
      <c r="B1" s="6"/>
      <c r="F1" s="6"/>
      <c r="G1" s="6"/>
      <c r="I1" s="7"/>
    </row>
    <row r="2" spans="1:9" ht="18" customHeight="1">
      <c r="A2" s="82" t="str">
        <f>+'Tab B Cost &amp; Schedule Estimate'!B2</f>
        <v>Job Number: 7900</v>
      </c>
      <c r="B2" s="6"/>
      <c r="F2" s="6"/>
      <c r="G2" s="6"/>
      <c r="I2" s="7"/>
    </row>
    <row r="3" spans="1:9" ht="18" customHeight="1">
      <c r="A3" s="82" t="str">
        <f>+'Tab B Cost &amp; Schedule Estimate'!B3</f>
        <v>Job Title: Integrated System Test </v>
      </c>
      <c r="B3" s="6"/>
      <c r="F3" s="6"/>
      <c r="G3" s="6"/>
      <c r="I3" s="7"/>
    </row>
    <row r="4" spans="1:9" ht="18" customHeight="1">
      <c r="A4" s="82" t="str">
        <f>+'Tab B Cost &amp; Schedule Estimate'!B4</f>
        <v>Job Manager: Charles Gentile </v>
      </c>
      <c r="B4" s="6"/>
      <c r="F4" s="6"/>
      <c r="G4" s="6"/>
      <c r="I4" s="7"/>
    </row>
    <row r="6" spans="1:20" ht="12.75">
      <c r="A6" s="8"/>
      <c r="B6" s="8"/>
      <c r="C6" s="8"/>
      <c r="D6" s="8"/>
      <c r="E6" s="8"/>
      <c r="F6" s="8"/>
      <c r="G6" s="8"/>
      <c r="H6" s="8"/>
      <c r="I6" s="8"/>
      <c r="J6" s="8"/>
      <c r="K6" s="8"/>
      <c r="L6" s="8"/>
      <c r="M6" s="8"/>
      <c r="N6" s="8"/>
      <c r="O6" s="8"/>
      <c r="P6" s="8"/>
      <c r="Q6" s="8"/>
      <c r="R6" s="8"/>
      <c r="S6" s="8"/>
      <c r="T6" s="8"/>
    </row>
    <row r="7" ht="15.75">
      <c r="A7" s="10" t="s">
        <v>57</v>
      </c>
    </row>
    <row r="8" spans="1:20" ht="26.25">
      <c r="A8" s="10"/>
      <c r="D8" s="12" t="s">
        <v>59</v>
      </c>
      <c r="E8" s="12" t="s">
        <v>60</v>
      </c>
      <c r="F8" s="12" t="s">
        <v>61</v>
      </c>
      <c r="G8" s="14" t="s">
        <v>134</v>
      </c>
      <c r="H8" s="13" t="s">
        <v>133</v>
      </c>
      <c r="I8" s="2"/>
      <c r="J8" s="2"/>
      <c r="K8" s="2"/>
      <c r="L8" s="2"/>
      <c r="M8" s="2"/>
      <c r="N8" s="2"/>
      <c r="O8" s="2"/>
      <c r="P8" s="2"/>
      <c r="Q8" s="2"/>
      <c r="R8" s="2"/>
      <c r="S8" s="2"/>
      <c r="T8" s="2"/>
    </row>
    <row r="9" spans="2:17" s="1" customFormat="1" ht="44.25" customHeight="1">
      <c r="B9" s="1" t="s">
        <v>58</v>
      </c>
      <c r="D9" s="4"/>
      <c r="E9" s="4"/>
      <c r="F9" s="4" t="s">
        <v>69</v>
      </c>
      <c r="G9" s="231">
        <v>0.2</v>
      </c>
      <c r="H9" s="268"/>
      <c r="I9" s="268"/>
      <c r="J9" s="268"/>
      <c r="K9" s="268"/>
      <c r="L9" s="268"/>
      <c r="M9" s="268"/>
      <c r="N9" s="268"/>
      <c r="O9" s="268"/>
      <c r="P9" s="268"/>
      <c r="Q9" s="268"/>
    </row>
    <row r="10" spans="4:7" s="1" customFormat="1" ht="12.75">
      <c r="D10" s="4"/>
      <c r="E10" s="4"/>
      <c r="F10" s="4"/>
      <c r="G10" s="15"/>
    </row>
    <row r="11" spans="2:17" s="1" customFormat="1" ht="44.25" customHeight="1">
      <c r="B11" s="1" t="s">
        <v>62</v>
      </c>
      <c r="D11" s="4"/>
      <c r="E11" s="4" t="s">
        <v>69</v>
      </c>
      <c r="F11" s="4"/>
      <c r="G11" s="231">
        <v>0.3</v>
      </c>
      <c r="H11" s="268"/>
      <c r="I11" s="268"/>
      <c r="J11" s="268"/>
      <c r="K11" s="268"/>
      <c r="L11" s="268"/>
      <c r="M11" s="268"/>
      <c r="N11" s="268"/>
      <c r="O11" s="268"/>
      <c r="P11" s="268"/>
      <c r="Q11" s="268"/>
    </row>
    <row r="13" spans="1:20" ht="12.75">
      <c r="A13" s="8"/>
      <c r="B13" s="8"/>
      <c r="C13" s="8"/>
      <c r="D13" s="8"/>
      <c r="E13" s="8"/>
      <c r="F13" s="8"/>
      <c r="G13" s="8"/>
      <c r="H13" s="8"/>
      <c r="I13" s="8"/>
      <c r="J13" s="8"/>
      <c r="K13" s="8"/>
      <c r="L13" s="8"/>
      <c r="M13" s="8"/>
      <c r="N13" s="8"/>
      <c r="O13" s="8"/>
      <c r="P13" s="8"/>
      <c r="Q13" s="8"/>
      <c r="R13" s="8"/>
      <c r="S13" s="8"/>
      <c r="T13" s="8"/>
    </row>
    <row r="14" s="5" customFormat="1" ht="12.75">
      <c r="A14" s="11" t="s">
        <v>141</v>
      </c>
    </row>
    <row r="15" spans="6:17" s="58" customFormat="1" ht="12.75">
      <c r="F15" s="59"/>
      <c r="G15" s="59"/>
      <c r="N15" s="269" t="s">
        <v>142</v>
      </c>
      <c r="O15" s="269"/>
      <c r="P15" s="60" t="s">
        <v>143</v>
      </c>
      <c r="Q15" s="61"/>
    </row>
    <row r="16" spans="1:17" s="62" customFormat="1" ht="25.5">
      <c r="A16" s="84"/>
      <c r="B16" s="270" t="s">
        <v>144</v>
      </c>
      <c r="C16" s="270"/>
      <c r="D16" s="270"/>
      <c r="E16" s="270"/>
      <c r="F16" s="270"/>
      <c r="G16" s="85" t="s">
        <v>145</v>
      </c>
      <c r="H16" s="270" t="s">
        <v>146</v>
      </c>
      <c r="I16" s="270"/>
      <c r="J16" s="270"/>
      <c r="K16" s="270" t="s">
        <v>147</v>
      </c>
      <c r="L16" s="270"/>
      <c r="M16" s="270"/>
      <c r="N16" s="84" t="s">
        <v>26</v>
      </c>
      <c r="O16" s="84" t="s">
        <v>27</v>
      </c>
      <c r="P16" s="85" t="s">
        <v>28</v>
      </c>
      <c r="Q16" s="85" t="s">
        <v>29</v>
      </c>
    </row>
    <row r="17" spans="1:17" s="84" customFormat="1" ht="36.75" customHeight="1">
      <c r="A17" s="84">
        <v>1</v>
      </c>
      <c r="B17" s="267" t="s">
        <v>70</v>
      </c>
      <c r="C17" s="267"/>
      <c r="D17" s="267"/>
      <c r="E17" s="267"/>
      <c r="F17" s="267"/>
      <c r="G17" s="247">
        <v>0.9</v>
      </c>
      <c r="H17" s="267" t="s">
        <v>77</v>
      </c>
      <c r="I17" s="267"/>
      <c r="J17" s="267"/>
      <c r="K17" s="267" t="s">
        <v>71</v>
      </c>
      <c r="L17" s="267"/>
      <c r="M17" s="267"/>
      <c r="P17" s="85"/>
      <c r="Q17" s="85"/>
    </row>
    <row r="18" spans="1:17" s="84" customFormat="1" ht="36.75" customHeight="1">
      <c r="A18" s="84">
        <v>2</v>
      </c>
      <c r="B18" s="267" t="s">
        <v>72</v>
      </c>
      <c r="C18" s="267"/>
      <c r="D18" s="267"/>
      <c r="E18" s="267"/>
      <c r="F18" s="267"/>
      <c r="G18" s="247">
        <v>0.9</v>
      </c>
      <c r="H18" s="267" t="s">
        <v>104</v>
      </c>
      <c r="I18" s="267"/>
      <c r="J18" s="267"/>
      <c r="K18" s="267" t="s">
        <v>74</v>
      </c>
      <c r="L18" s="267"/>
      <c r="M18" s="267"/>
      <c r="P18" s="85"/>
      <c r="Q18" s="85"/>
    </row>
    <row r="19" spans="1:17" s="84" customFormat="1" ht="36.75" customHeight="1">
      <c r="A19" s="84">
        <v>3</v>
      </c>
      <c r="B19" s="267" t="s">
        <v>73</v>
      </c>
      <c r="C19" s="267"/>
      <c r="D19" s="267"/>
      <c r="E19" s="267"/>
      <c r="F19" s="267"/>
      <c r="G19" s="247">
        <v>0.9</v>
      </c>
      <c r="H19" s="267" t="s">
        <v>105</v>
      </c>
      <c r="I19" s="267"/>
      <c r="J19" s="267"/>
      <c r="K19" s="267" t="s">
        <v>75</v>
      </c>
      <c r="L19" s="267"/>
      <c r="M19" s="267"/>
      <c r="P19" s="85"/>
      <c r="Q19" s="85"/>
    </row>
    <row r="20" spans="1:17" s="84" customFormat="1" ht="36.75" customHeight="1">
      <c r="A20" s="84">
        <v>4</v>
      </c>
      <c r="B20" s="267"/>
      <c r="C20" s="267"/>
      <c r="D20" s="267"/>
      <c r="E20" s="267"/>
      <c r="F20" s="267"/>
      <c r="G20" s="85"/>
      <c r="H20" s="267"/>
      <c r="I20" s="267"/>
      <c r="J20" s="267"/>
      <c r="K20" s="267"/>
      <c r="L20" s="267"/>
      <c r="M20" s="267"/>
      <c r="P20" s="85"/>
      <c r="Q20" s="85"/>
    </row>
    <row r="21" spans="1:13" s="64" customFormat="1" ht="36.75" customHeight="1">
      <c r="A21" s="85">
        <v>5</v>
      </c>
      <c r="B21" s="267"/>
      <c r="C21" s="267"/>
      <c r="D21" s="267"/>
      <c r="E21" s="267"/>
      <c r="F21" s="267"/>
      <c r="G21" s="63"/>
      <c r="H21" s="267"/>
      <c r="I21" s="267"/>
      <c r="J21" s="267"/>
      <c r="K21" s="267"/>
      <c r="L21" s="267"/>
      <c r="M21" s="267"/>
    </row>
    <row r="22" spans="2:13" s="64" customFormat="1" ht="12.75">
      <c r="B22" s="267"/>
      <c r="C22" s="267"/>
      <c r="D22" s="267"/>
      <c r="E22" s="267"/>
      <c r="F22" s="267"/>
      <c r="G22" s="63"/>
      <c r="H22" s="267"/>
      <c r="I22" s="267"/>
      <c r="J22" s="267"/>
      <c r="K22" s="267"/>
      <c r="L22" s="267"/>
      <c r="M22" s="267"/>
    </row>
    <row r="23" spans="5:8" ht="12.75">
      <c r="E23" s="3"/>
      <c r="F23" s="3"/>
      <c r="G23" s="3"/>
      <c r="H23" s="3"/>
    </row>
    <row r="24" spans="1:8" s="1" customFormat="1" ht="12.75">
      <c r="A24" s="1" t="s">
        <v>140</v>
      </c>
      <c r="E24" s="4"/>
      <c r="F24" s="4"/>
      <c r="G24" s="4"/>
      <c r="H24" s="4"/>
    </row>
    <row r="25" spans="1:8" s="1" customFormat="1" ht="12.75">
      <c r="A25" s="115" t="s">
        <v>30</v>
      </c>
      <c r="B25" s="1" t="s">
        <v>148</v>
      </c>
      <c r="E25" s="4"/>
      <c r="F25" s="4"/>
      <c r="G25" s="4"/>
      <c r="H25" s="4"/>
    </row>
    <row r="26" spans="1:2" s="1" customFormat="1" ht="12.75">
      <c r="A26" s="115" t="s">
        <v>31</v>
      </c>
      <c r="B26" s="1" t="s">
        <v>149</v>
      </c>
    </row>
    <row r="27" s="1" customFormat="1" ht="12.75">
      <c r="B27" s="1" t="s">
        <v>150</v>
      </c>
    </row>
    <row r="28" spans="1:2" s="1" customFormat="1" ht="12.75">
      <c r="A28" s="115" t="s">
        <v>32</v>
      </c>
      <c r="B28" s="1" t="s">
        <v>2</v>
      </c>
    </row>
    <row r="29" s="1" customFormat="1" ht="12.75">
      <c r="B29" s="1" t="s">
        <v>3</v>
      </c>
    </row>
    <row r="30" spans="5:9" ht="12.75">
      <c r="E30" s="3"/>
      <c r="F30" s="3"/>
      <c r="G30" s="3"/>
      <c r="H30" s="3"/>
      <c r="I30" s="3"/>
    </row>
    <row r="31" spans="5:25" ht="12.75">
      <c r="E31" s="3"/>
      <c r="F31" s="3"/>
      <c r="G31" s="3"/>
      <c r="H31" s="3"/>
      <c r="I31" s="3"/>
      <c r="R31" s="1"/>
      <c r="S31" s="1"/>
      <c r="T31" s="1"/>
      <c r="U31" s="1"/>
      <c r="V31" s="1"/>
      <c r="W31" s="1"/>
      <c r="X31" s="1"/>
      <c r="Y31" s="1"/>
    </row>
    <row r="32" spans="5:25" ht="15">
      <c r="E32" s="3"/>
      <c r="F32" s="3"/>
      <c r="G32" s="3"/>
      <c r="H32" s="3"/>
      <c r="I32" s="229" t="s">
        <v>50</v>
      </c>
      <c r="J32" s="1"/>
      <c r="K32" s="1"/>
      <c r="R32" s="1"/>
      <c r="S32" s="1"/>
      <c r="T32" s="1"/>
      <c r="U32" s="1"/>
      <c r="V32" s="1"/>
      <c r="W32" s="1"/>
      <c r="X32" s="1"/>
      <c r="Y32" s="1"/>
    </row>
    <row r="33" spans="5:25" ht="15">
      <c r="E33" s="3"/>
      <c r="F33" s="3"/>
      <c r="G33" s="3"/>
      <c r="H33" s="3"/>
      <c r="I33" s="30" t="s">
        <v>59</v>
      </c>
      <c r="J33" s="228"/>
      <c r="R33" s="1"/>
      <c r="S33" s="1"/>
      <c r="T33" s="1"/>
      <c r="U33" s="1"/>
      <c r="V33" s="1"/>
      <c r="W33" s="1"/>
      <c r="X33" s="1"/>
      <c r="Y33" s="1"/>
    </row>
    <row r="34" spans="5:25" ht="15">
      <c r="E34" s="3"/>
      <c r="F34" s="3"/>
      <c r="G34" s="3"/>
      <c r="H34" s="3"/>
      <c r="I34" s="30"/>
      <c r="J34" s="228" t="s">
        <v>51</v>
      </c>
      <c r="R34" s="1"/>
      <c r="S34" s="1"/>
      <c r="T34" s="1"/>
      <c r="U34" s="1"/>
      <c r="V34" s="1"/>
      <c r="W34" s="1"/>
      <c r="X34" s="1"/>
      <c r="Y34" s="1"/>
    </row>
    <row r="35" spans="5:25" ht="15">
      <c r="E35" s="3"/>
      <c r="F35" s="3"/>
      <c r="G35" s="3" t="s">
        <v>135</v>
      </c>
      <c r="H35" s="3"/>
      <c r="I35" s="30"/>
      <c r="J35" s="228" t="s">
        <v>52</v>
      </c>
      <c r="R35" s="1"/>
      <c r="S35" s="1"/>
      <c r="T35" s="1"/>
      <c r="U35" s="1"/>
      <c r="V35" s="1"/>
      <c r="W35" s="1"/>
      <c r="X35" s="1"/>
      <c r="Y35" s="1"/>
    </row>
    <row r="36" spans="5:10" ht="15">
      <c r="E36" s="3"/>
      <c r="F36" s="3"/>
      <c r="G36" s="3"/>
      <c r="H36" s="3"/>
      <c r="I36" s="30"/>
      <c r="J36" s="228" t="s">
        <v>53</v>
      </c>
    </row>
    <row r="37" spans="5:9" ht="15">
      <c r="E37" s="3"/>
      <c r="F37" s="3"/>
      <c r="G37" s="3"/>
      <c r="H37" s="3"/>
      <c r="I37" s="30" t="s">
        <v>60</v>
      </c>
    </row>
    <row r="38" spans="9:10" ht="15">
      <c r="I38" s="30"/>
      <c r="J38" t="s">
        <v>54</v>
      </c>
    </row>
    <row r="39" spans="9:10" ht="15">
      <c r="I39" s="30"/>
      <c r="J39" t="s">
        <v>55</v>
      </c>
    </row>
    <row r="40" spans="9:10" ht="15">
      <c r="I40" s="30"/>
      <c r="J40" t="s">
        <v>151</v>
      </c>
    </row>
    <row r="41" ht="15">
      <c r="I41" s="30" t="s">
        <v>61</v>
      </c>
    </row>
    <row r="42" spans="9:10" ht="15">
      <c r="I42" s="30"/>
      <c r="J42" t="s">
        <v>152</v>
      </c>
    </row>
    <row r="43" spans="9:10" ht="15">
      <c r="I43" s="30"/>
      <c r="J43" t="s">
        <v>153</v>
      </c>
    </row>
    <row r="44" spans="9:10" ht="15">
      <c r="I44" s="30"/>
      <c r="J44" t="s">
        <v>154</v>
      </c>
    </row>
    <row r="45" spans="9:10" ht="15">
      <c r="I45" s="30"/>
      <c r="J45" t="s">
        <v>155</v>
      </c>
    </row>
    <row r="46" spans="9:10" ht="15.75">
      <c r="I46" s="229"/>
      <c r="J46" s="30"/>
    </row>
    <row r="47" spans="9:10" ht="15.75">
      <c r="I47" s="229" t="s">
        <v>156</v>
      </c>
      <c r="J47" s="30"/>
    </row>
    <row r="48" ht="15">
      <c r="I48" s="30" t="s">
        <v>61</v>
      </c>
    </row>
    <row r="49" spans="9:10" ht="15">
      <c r="I49" s="30"/>
      <c r="J49" t="s">
        <v>157</v>
      </c>
    </row>
    <row r="50" spans="9:10" ht="15">
      <c r="I50" s="30"/>
      <c r="J50" t="s">
        <v>63</v>
      </c>
    </row>
    <row r="51" spans="9:10" ht="15">
      <c r="I51" s="30"/>
      <c r="J51" t="s">
        <v>64</v>
      </c>
    </row>
    <row r="52" spans="9:10" ht="15">
      <c r="I52" s="30"/>
      <c r="J52" t="s">
        <v>65</v>
      </c>
    </row>
    <row r="53" ht="15">
      <c r="I53" s="30" t="s">
        <v>60</v>
      </c>
    </row>
    <row r="54" spans="9:10" ht="15">
      <c r="I54" s="30"/>
      <c r="J54" t="s">
        <v>66</v>
      </c>
    </row>
    <row r="55" spans="9:10" ht="15">
      <c r="I55" s="30"/>
      <c r="J55" t="s">
        <v>67</v>
      </c>
    </row>
    <row r="56" spans="9:10" ht="15">
      <c r="I56" s="30"/>
      <c r="J56" t="s">
        <v>68</v>
      </c>
    </row>
    <row r="57" ht="15">
      <c r="I57" s="30" t="s">
        <v>59</v>
      </c>
    </row>
    <row r="58" spans="9:10" ht="15">
      <c r="I58" s="30"/>
      <c r="J58" t="s">
        <v>86</v>
      </c>
    </row>
    <row r="59" ht="12.75">
      <c r="J59" t="s">
        <v>87</v>
      </c>
    </row>
    <row r="60" ht="12.75">
      <c r="J60" t="s">
        <v>88</v>
      </c>
    </row>
    <row r="61" ht="12.75">
      <c r="J61" t="s">
        <v>89</v>
      </c>
    </row>
  </sheetData>
  <mergeCells count="24">
    <mergeCell ref="K17:M17"/>
    <mergeCell ref="K18:M18"/>
    <mergeCell ref="K19:M19"/>
    <mergeCell ref="K20:M20"/>
    <mergeCell ref="H9:Q9"/>
    <mergeCell ref="B21:F21"/>
    <mergeCell ref="H21:J21"/>
    <mergeCell ref="K21:M21"/>
    <mergeCell ref="B17:F17"/>
    <mergeCell ref="B18:F18"/>
    <mergeCell ref="B19:F19"/>
    <mergeCell ref="B20:F20"/>
    <mergeCell ref="H17:J17"/>
    <mergeCell ref="H18:J18"/>
    <mergeCell ref="B22:F22"/>
    <mergeCell ref="H11:Q11"/>
    <mergeCell ref="N15:O15"/>
    <mergeCell ref="B16:F16"/>
    <mergeCell ref="H16:J16"/>
    <mergeCell ref="K16:M16"/>
    <mergeCell ref="H22:J22"/>
    <mergeCell ref="K22:M22"/>
    <mergeCell ref="H19:J19"/>
    <mergeCell ref="H20:J20"/>
  </mergeCells>
  <printOptions gridLines="1"/>
  <pageMargins left="0.37" right="0.34" top="0.62" bottom="0.68" header="0.42" footer="0.5"/>
  <pageSetup fitToHeight="1" fitToWidth="1" horizontalDpi="600" verticalDpi="600" orientation="landscape" scale="86" r:id="rId2"/>
  <headerFooter alignWithMargins="0">
    <oddFooter xml:space="preserve">&amp;L&amp;F&amp;C&amp;A    &amp;P of &amp;N&amp;R&amp;D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Tom Egebo</cp:lastModifiedBy>
  <cp:lastPrinted>2009-11-12T17:10:48Z</cp:lastPrinted>
  <dcterms:created xsi:type="dcterms:W3CDTF">2001-10-24T18:11:20Z</dcterms:created>
  <dcterms:modified xsi:type="dcterms:W3CDTF">2009-11-12T17:12:10Z</dcterms:modified>
  <cp:category/>
  <cp:version/>
  <cp:contentType/>
  <cp:contentStatus/>
</cp:coreProperties>
</file>