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2885" tabRatio="680" activeTab="2"/>
  </bookViews>
  <sheets>
    <sheet name="Tab A Description" sheetId="1" r:id="rId1"/>
    <sheet name="Tab B Cost &amp; Schedule Estimate" sheetId="2" r:id="rId2"/>
    <sheet name="Tab C Risk and uncertainty" sheetId="3" r:id="rId3"/>
  </sheets>
  <definedNames>
    <definedName name="_xlnm.Print_Area" localSheetId="0">'Tab A Description'!$A$1:$B$28</definedName>
    <definedName name="_xlnm.Print_Area" localSheetId="2">'Tab C Risk and uncertainty'!$A$1:$Q$29,'Tab C Risk and uncertainty'!$A$31:$Q$61</definedName>
    <definedName name="_xlnm.Print_Titles" localSheetId="1">'Tab B Cost &amp; Schedule Estimate'!$2:$4</definedName>
  </definedNames>
  <calcPr fullCalcOnLoad="1"/>
</workbook>
</file>

<file path=xl/sharedStrings.xml><?xml version="1.0" encoding="utf-8"?>
<sst xmlns="http://schemas.openxmlformats.org/spreadsheetml/2006/main" count="109" uniqueCount="98">
  <si>
    <t>Description:</t>
  </si>
  <si>
    <t>Uncertainty of the Estimate</t>
  </si>
  <si>
    <t>Design Maturity</t>
  </si>
  <si>
    <t>High</t>
  </si>
  <si>
    <t>Medium</t>
  </si>
  <si>
    <t>Low</t>
  </si>
  <si>
    <t>Design Complexity</t>
  </si>
  <si>
    <t>Comments/Other Considerations</t>
  </si>
  <si>
    <t>Uncertainty Range (%)</t>
  </si>
  <si>
    <t xml:space="preserve"> </t>
  </si>
  <si>
    <t>Schedule:</t>
  </si>
  <si>
    <t>Approvals: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</si>
  <si>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</si>
  <si>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</si>
  <si>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</si>
  <si>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</si>
  <si>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</si>
  <si>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</si>
  <si>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</si>
  <si>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</si>
  <si>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</si>
  <si>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</si>
  <si>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</si>
  <si>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</si>
  <si>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</si>
  <si>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</si>
  <si>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</si>
  <si>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</si>
  <si>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</si>
  <si>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</si>
  <si>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Cost Center:</t>
  </si>
  <si>
    <t>Job Number:</t>
  </si>
  <si>
    <t xml:space="preserve">Job Title: </t>
  </si>
  <si>
    <t xml:space="preserve">Job Manager: </t>
  </si>
  <si>
    <t>Low ($K)</t>
  </si>
  <si>
    <t>High ($K)</t>
  </si>
  <si>
    <t>Low (weeks)</t>
  </si>
  <si>
    <t>High (Weeks)</t>
  </si>
  <si>
    <t>(1)</t>
  </si>
  <si>
    <t>(2)</t>
  </si>
  <si>
    <t>(3)</t>
  </si>
  <si>
    <t>Work Approval Form (WAF)</t>
  </si>
  <si>
    <t>FY09</t>
  </si>
  <si>
    <t>FY10</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</si>
  <si>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</si>
  <si>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</si>
  <si>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</si>
  <si>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</si>
  <si>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</si>
  <si>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</si>
  <si>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</si>
  <si>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</si>
  <si>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</si>
  <si>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</si>
  <si>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</si>
  <si>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</si>
  <si>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</si>
  <si>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</si>
  <si>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</si>
  <si>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</si>
  <si>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</si>
  <si>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</si>
  <si>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</si>
  <si>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</si>
  <si>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</si>
  <si>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</si>
  <si>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</si>
  <si>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FY11</t>
  </si>
  <si>
    <t>FY12</t>
  </si>
  <si>
    <t>NSTX Upgrade Direct Allocations</t>
  </si>
  <si>
    <t xml:space="preserve"> base $</t>
  </si>
  <si>
    <t>ESTIMATED DIRECT ALLOCATIONS FOR NSTX UPGRADES</t>
  </si>
  <si>
    <t>FY13</t>
  </si>
  <si>
    <t>Base ( unloaded)=</t>
  </si>
  <si>
    <t>Escalation</t>
  </si>
  <si>
    <t>Site Burden</t>
  </si>
  <si>
    <t>Science Ed</t>
  </si>
  <si>
    <t>G&amp;A</t>
  </si>
  <si>
    <t>LDRD</t>
  </si>
  <si>
    <t>ALLOCATION ESTIMATED (loaded)=</t>
  </si>
  <si>
    <t>Total=</t>
  </si>
  <si>
    <t>X</t>
  </si>
  <si>
    <t xml:space="preserve">L </t>
  </si>
  <si>
    <t>Basis of estimate = FY09 budgets and anticipated out year allocation maps</t>
  </si>
  <si>
    <t>-2%   +2%</t>
  </si>
  <si>
    <t>Volatility of over head rates</t>
  </si>
  <si>
    <t>Volatility of base estimates for the allocated cost centers</t>
  </si>
  <si>
    <t>CC-5450 ERWM allocations only map to lab "OPERATING" expenses</t>
  </si>
  <si>
    <t>assuming FY11, FY12, FY13 will be capital expense, no ERWM allocations</t>
  </si>
  <si>
    <t>map to the NSTX upgrade project</t>
  </si>
  <si>
    <t>Refer to Primavera Data-Base</t>
  </si>
  <si>
    <t>Ron Strykowsky</t>
  </si>
  <si>
    <r>
      <t xml:space="preserve">The NSTX Upgrade Direct Allocations covers:
</t>
    </r>
    <r>
      <rPr>
        <u val="single"/>
        <sz val="10"/>
        <rFont val="Arial"/>
        <family val="2"/>
      </rPr>
      <t xml:space="preserve">Laboratory Engineering and Scientific Computer Maintenance and Operations </t>
    </r>
    <r>
      <rPr>
        <sz val="10"/>
        <rFont val="Arial"/>
        <family val="2"/>
      </rPr>
      <t xml:space="preserve">that are "allocated" to various laboratory DOE funded programs based on their Research Staff, Computational Scientist and Mechanical Engineering Division Analysis Engineers FTEs that charge each project. Since the NSTX Upgrades will use Mechanical Engineering Analysis Engineers; a portion of the Direct Allocations are assumed to be "allocated" to the NSTX Upgrades based on the ME Analysis Engineer FTEs charging the NSTX Upgrades as a ratio to the total Lab Scientific FTEs.
</t>
    </r>
    <r>
      <rPr>
        <u val="single"/>
        <sz val="10"/>
        <rFont val="Arial"/>
        <family val="2"/>
      </rPr>
      <t>Laboratory Environmental Services Costs</t>
    </r>
    <r>
      <rPr>
        <sz val="10"/>
        <rFont val="Arial"/>
        <family val="2"/>
      </rPr>
      <t xml:space="preserve"> that are "allocated" to all DOE OFES laboratory funded projects </t>
    </r>
    <r>
      <rPr>
        <i/>
        <sz val="10"/>
        <rFont val="Arial"/>
        <family val="2"/>
      </rPr>
      <t>based on total operating costs</t>
    </r>
    <r>
      <rPr>
        <sz val="10"/>
        <rFont val="Arial"/>
        <family val="2"/>
      </rPr>
      <t>. Since a portion of the NSTX Upgrade scope will be funded with operating funds in FY2010 a portion of the Environmental Services Costs are assumed to be allocated to the NSTX Upgrades.</t>
    </r>
  </si>
  <si>
    <t>FY10-13 Estimate</t>
  </si>
  <si>
    <t xml:space="preserve">Estimated NSTX Upgrade Direct Allocations </t>
  </si>
  <si>
    <t>FY10 Environmental Services Cost Allocated Budget 
CC-5450</t>
  </si>
  <si>
    <t>FY10 Engineering &amp; Scientific Computer M&amp;O Allocated Budget 
CC-5450</t>
  </si>
  <si>
    <t>FY10 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</si>
</sst>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
  </numFmts>
  <fonts count="27">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1"/>
      <name val="Arial"/>
      <family val="2"/>
    </font>
    <font>
      <b/>
      <i/>
      <sz val="14"/>
      <color indexed="12"/>
      <name val="Arial"/>
      <family val="2"/>
    </font>
    <font>
      <i/>
      <sz val="10"/>
      <color indexed="12"/>
      <name val="Arial"/>
      <family val="0"/>
    </font>
    <font>
      <b/>
      <u val="single"/>
      <sz val="11"/>
      <name val="Arial"/>
      <family val="2"/>
    </font>
    <font>
      <b/>
      <sz val="12"/>
      <color indexed="59"/>
      <name val="Arial"/>
      <family val="0"/>
    </font>
    <font>
      <b/>
      <i/>
      <sz val="12"/>
      <color indexed="59"/>
      <name val="Arial"/>
      <family val="0"/>
    </font>
    <font>
      <i/>
      <sz val="12"/>
      <color indexed="12"/>
      <name val="Arial"/>
      <family val="0"/>
    </font>
    <font>
      <b/>
      <sz val="16"/>
      <color indexed="59"/>
      <name val="Arial"/>
      <family val="0"/>
    </font>
    <font>
      <b/>
      <i/>
      <sz val="16"/>
      <color indexed="59"/>
      <name val="Arial"/>
      <family val="0"/>
    </font>
    <font>
      <i/>
      <sz val="16"/>
      <color indexed="12"/>
      <name val="Arial"/>
      <family val="0"/>
    </font>
    <font>
      <b/>
      <sz val="20"/>
      <color indexed="59"/>
      <name val="Arial"/>
      <family val="2"/>
    </font>
    <font>
      <u val="single"/>
      <sz val="10"/>
      <name val="Arial"/>
      <family val="2"/>
    </font>
    <font>
      <i/>
      <sz val="10"/>
      <name val="Arial"/>
      <family val="2"/>
    </font>
    <font>
      <sz val="14"/>
      <name val="Arial"/>
      <family val="0"/>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1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0"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1" fillId="0" borderId="0" xfId="0" applyFont="1" applyAlignment="1">
      <alignment/>
    </xf>
    <xf numFmtId="0" fontId="12" fillId="0" borderId="0" xfId="0" applyFont="1" applyAlignment="1">
      <alignment/>
    </xf>
    <xf numFmtId="0" fontId="0" fillId="0" borderId="0" xfId="21" applyFont="1">
      <alignment/>
      <protection locked="0"/>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6"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Fill="1" applyAlignment="1" applyProtection="1">
      <alignment/>
      <protection locked="0"/>
    </xf>
    <xf numFmtId="0" fontId="4" fillId="0" borderId="0" xfId="0" applyFont="1" applyBorder="1" applyAlignment="1" applyProtection="1">
      <alignment/>
      <protection locked="0"/>
    </xf>
    <xf numFmtId="0" fontId="13" fillId="0" borderId="0" xfId="0" applyFont="1" applyBorder="1" applyAlignment="1" applyProtection="1">
      <alignment/>
      <protection locked="0"/>
    </xf>
    <xf numFmtId="0" fontId="14" fillId="0" borderId="0" xfId="0" applyFont="1" applyFill="1" applyBorder="1" applyAlignment="1" applyProtection="1">
      <alignment/>
      <protection locked="0"/>
    </xf>
    <xf numFmtId="0" fontId="13" fillId="0" borderId="0" xfId="0" applyFont="1" applyAlignment="1" applyProtection="1">
      <alignment/>
      <protection locked="0"/>
    </xf>
    <xf numFmtId="0" fontId="15" fillId="0" borderId="0" xfId="0" applyFont="1" applyFill="1" applyAlignment="1" applyProtection="1">
      <alignment/>
      <protection locked="0"/>
    </xf>
    <xf numFmtId="0" fontId="11" fillId="0" borderId="0" xfId="0" applyFont="1" applyAlignment="1">
      <alignment/>
    </xf>
    <xf numFmtId="0" fontId="11" fillId="0" borderId="0" xfId="0" applyFont="1" applyFill="1" applyAlignment="1">
      <alignment/>
    </xf>
    <xf numFmtId="0" fontId="11" fillId="2" borderId="0" xfId="0" applyFont="1" applyFill="1" applyAlignment="1">
      <alignment/>
    </xf>
    <xf numFmtId="173" fontId="11" fillId="2" borderId="0" xfId="22" applyNumberFormat="1" applyFont="1" applyFill="1" applyAlignment="1">
      <alignment/>
    </xf>
    <xf numFmtId="176" fontId="11" fillId="2" borderId="0" xfId="17" applyNumberFormat="1" applyFont="1" applyFill="1" applyAlignment="1">
      <alignment/>
    </xf>
    <xf numFmtId="176" fontId="11" fillId="0" borderId="0" xfId="17" applyNumberFormat="1" applyFont="1" applyFill="1" applyAlignment="1">
      <alignment/>
    </xf>
    <xf numFmtId="173" fontId="11" fillId="0" borderId="0" xfId="22" applyNumberFormat="1" applyFont="1" applyAlignment="1">
      <alignment/>
    </xf>
    <xf numFmtId="0" fontId="11" fillId="0" borderId="0" xfId="0" applyFont="1" applyAlignment="1">
      <alignment horizontal="right"/>
    </xf>
    <xf numFmtId="0" fontId="11" fillId="0" borderId="0" xfId="0" applyFont="1" applyAlignment="1" applyProtection="1">
      <alignment/>
      <protection locked="0"/>
    </xf>
    <xf numFmtId="0" fontId="17" fillId="0" borderId="0" xfId="0" applyFont="1" applyAlignment="1" applyProtection="1">
      <alignment/>
      <protection locked="0"/>
    </xf>
    <xf numFmtId="0" fontId="18" fillId="0" borderId="0" xfId="0" applyFont="1" applyFill="1" applyAlignment="1" applyProtection="1">
      <alignment/>
      <protection locked="0"/>
    </xf>
    <xf numFmtId="0" fontId="19" fillId="0" borderId="0" xfId="0" applyFont="1" applyFill="1" applyAlignment="1" applyProtection="1">
      <alignment/>
      <protection locked="0"/>
    </xf>
    <xf numFmtId="0" fontId="1" fillId="0" borderId="0" xfId="0" applyFont="1" applyAlignment="1" applyProtection="1">
      <alignment/>
      <protection locked="0"/>
    </xf>
    <xf numFmtId="0" fontId="12" fillId="0" borderId="0" xfId="0" applyFont="1" applyAlignment="1">
      <alignment/>
    </xf>
    <xf numFmtId="0" fontId="5" fillId="3" borderId="1" xfId="0" applyFont="1" applyFill="1" applyBorder="1" applyAlignment="1">
      <alignment/>
    </xf>
    <xf numFmtId="0" fontId="5" fillId="3" borderId="8" xfId="0" applyFont="1" applyFill="1" applyBorder="1" applyAlignment="1">
      <alignment/>
    </xf>
    <xf numFmtId="0" fontId="5" fillId="3" borderId="8" xfId="0" applyFont="1" applyFill="1" applyBorder="1" applyAlignment="1">
      <alignment horizontal="right"/>
    </xf>
    <xf numFmtId="0" fontId="5" fillId="3" borderId="3" xfId="0" applyFont="1" applyFill="1" applyBorder="1" applyAlignment="1">
      <alignment/>
    </xf>
    <xf numFmtId="0" fontId="5" fillId="3" borderId="0" xfId="0" applyFont="1" applyFill="1" applyBorder="1" applyAlignment="1">
      <alignment/>
    </xf>
    <xf numFmtId="0" fontId="5" fillId="3" borderId="4" xfId="0" applyFont="1" applyFill="1" applyBorder="1" applyAlignment="1">
      <alignment/>
    </xf>
    <xf numFmtId="0" fontId="12" fillId="0" borderId="0" xfId="0" applyFont="1" applyAlignment="1" applyProtection="1">
      <alignment/>
      <protection locked="0"/>
    </xf>
    <xf numFmtId="0" fontId="12" fillId="3" borderId="5" xfId="0" applyFont="1" applyFill="1" applyBorder="1" applyAlignment="1" applyProtection="1">
      <alignment/>
      <protection locked="0"/>
    </xf>
    <xf numFmtId="0" fontId="20" fillId="3" borderId="9" xfId="0" applyFont="1" applyFill="1" applyBorder="1" applyAlignment="1" applyProtection="1">
      <alignment/>
      <protection locked="0"/>
    </xf>
    <xf numFmtId="0" fontId="21" fillId="3" borderId="9" xfId="0" applyFont="1" applyFill="1" applyBorder="1" applyAlignment="1" applyProtection="1">
      <alignment/>
      <protection locked="0"/>
    </xf>
    <xf numFmtId="0" fontId="22" fillId="3" borderId="9" xfId="0" applyFont="1" applyFill="1" applyBorder="1" applyAlignment="1" applyProtection="1">
      <alignment/>
      <protection locked="0"/>
    </xf>
    <xf numFmtId="0" fontId="22" fillId="3" borderId="6" xfId="0" applyFont="1" applyFill="1" applyBorder="1" applyAlignment="1" applyProtection="1">
      <alignment/>
      <protection locked="0"/>
    </xf>
    <xf numFmtId="176" fontId="11" fillId="4" borderId="0" xfId="17" applyNumberFormat="1" applyFont="1" applyFill="1" applyAlignment="1">
      <alignment/>
    </xf>
    <xf numFmtId="176" fontId="4" fillId="4" borderId="0" xfId="0" applyNumberFormat="1" applyFont="1" applyFill="1" applyAlignment="1">
      <alignment/>
    </xf>
    <xf numFmtId="0" fontId="23" fillId="3" borderId="9" xfId="0" applyFont="1" applyFill="1" applyBorder="1" applyAlignment="1" applyProtection="1">
      <alignment/>
      <protection locked="0"/>
    </xf>
    <xf numFmtId="176" fontId="23" fillId="3" borderId="9" xfId="0" applyNumberFormat="1" applyFont="1" applyFill="1" applyBorder="1" applyAlignment="1" applyProtection="1">
      <alignment/>
      <protection locked="0"/>
    </xf>
    <xf numFmtId="0" fontId="1" fillId="0" borderId="0" xfId="0" applyFont="1" applyFill="1" applyAlignment="1">
      <alignment/>
    </xf>
    <xf numFmtId="0" fontId="11" fillId="0" borderId="0" xfId="0" applyFont="1" applyAlignment="1">
      <alignment horizontal="center"/>
    </xf>
    <xf numFmtId="176" fontId="11" fillId="0" borderId="0" xfId="0" applyNumberFormat="1" applyFont="1" applyAlignment="1">
      <alignment horizontal="center"/>
    </xf>
    <xf numFmtId="166" fontId="5" fillId="3" borderId="8" xfId="17" applyNumberFormat="1" applyFont="1" applyFill="1" applyBorder="1" applyAlignment="1">
      <alignment horizontal="center"/>
    </xf>
    <xf numFmtId="166" fontId="5" fillId="3" borderId="2" xfId="17" applyNumberFormat="1" applyFont="1" applyFill="1" applyBorder="1" applyAlignment="1">
      <alignment horizontal="center"/>
    </xf>
    <xf numFmtId="0" fontId="1" fillId="0" borderId="4" xfId="0" applyFont="1" applyBorder="1" applyAlignment="1">
      <alignment horizontal="left"/>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26" fillId="0" borderId="0" xfId="0" applyFont="1" applyAlignment="1">
      <alignment/>
    </xf>
    <xf numFmtId="166" fontId="1" fillId="0" borderId="0" xfId="17" applyNumberFormat="1" applyFont="1" applyAlignment="1">
      <alignment horizontal="center"/>
    </xf>
    <xf numFmtId="0" fontId="1" fillId="3" borderId="0" xfId="0" applyFont="1" applyFill="1" applyAlignment="1">
      <alignment horizontal="center" wrapText="1"/>
    </xf>
    <xf numFmtId="0" fontId="4" fillId="0" borderId="0" xfId="0" applyFont="1" applyAlignment="1">
      <alignment/>
    </xf>
    <xf numFmtId="0" fontId="1" fillId="0" borderId="0" xfId="0" applyFont="1" applyAlignment="1">
      <alignment horizontal="left"/>
    </xf>
    <xf numFmtId="10" fontId="0" fillId="0" borderId="0" xfId="0" applyNumberFormat="1" applyFont="1" applyBorder="1" applyAlignment="1" quotePrefix="1">
      <alignment horizontal="center" wrapText="1"/>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41</v>
      </c>
      <c r="B1" s="17"/>
    </row>
    <row r="2" spans="1:2" ht="20.25">
      <c r="A2" s="19"/>
      <c r="B2" s="20"/>
    </row>
    <row r="3" spans="1:5" s="30" customFormat="1" ht="18">
      <c r="A3" s="45" t="s">
        <v>30</v>
      </c>
      <c r="B3" s="93">
        <v>1170</v>
      </c>
      <c r="C3" s="9"/>
      <c r="E3" s="9"/>
    </row>
    <row r="4" spans="1:5" s="30" customFormat="1" ht="18">
      <c r="A4" s="45" t="s">
        <v>31</v>
      </c>
      <c r="B4" s="93">
        <v>7710</v>
      </c>
      <c r="C4" s="9"/>
      <c r="E4" s="9"/>
    </row>
    <row r="5" spans="1:5" s="30" customFormat="1" ht="18">
      <c r="A5" s="45" t="s">
        <v>32</v>
      </c>
      <c r="B5" s="21" t="s">
        <v>69</v>
      </c>
      <c r="C5" s="9"/>
      <c r="E5" s="9"/>
    </row>
    <row r="6" spans="1:5" s="30" customFormat="1" ht="18">
      <c r="A6" s="45" t="s">
        <v>33</v>
      </c>
      <c r="B6" s="21" t="s">
        <v>91</v>
      </c>
      <c r="C6" s="9"/>
      <c r="E6" s="9"/>
    </row>
    <row r="7" spans="1:5" s="30" customFormat="1" ht="15.75">
      <c r="A7" s="41"/>
      <c r="B7" s="21"/>
      <c r="C7" s="9"/>
      <c r="E7" s="9"/>
    </row>
    <row r="8" spans="1:2" ht="12.75">
      <c r="A8" s="19"/>
      <c r="B8" s="22"/>
    </row>
    <row r="9" spans="1:2" ht="12.75">
      <c r="A9" s="19" t="s">
        <v>0</v>
      </c>
      <c r="B9" s="22"/>
    </row>
    <row r="10" spans="1:6" ht="192.75" customHeight="1">
      <c r="A10" s="19"/>
      <c r="B10" s="33" t="s">
        <v>92</v>
      </c>
      <c r="C10" s="23"/>
      <c r="D10" s="23"/>
      <c r="E10" s="23"/>
      <c r="F10" s="23"/>
    </row>
    <row r="11" spans="1:2" ht="12.75">
      <c r="A11" s="19"/>
      <c r="B11" s="22"/>
    </row>
    <row r="12" spans="1:2" ht="12.75">
      <c r="A12" s="19" t="s">
        <v>10</v>
      </c>
      <c r="B12" s="22"/>
    </row>
    <row r="13" spans="1:2" ht="12.75">
      <c r="A13" s="19"/>
      <c r="B13" s="48" t="s">
        <v>90</v>
      </c>
    </row>
    <row r="14" spans="1:2" ht="12.75">
      <c r="A14" s="19"/>
      <c r="B14" s="22"/>
    </row>
    <row r="15" spans="1:2" ht="12.75">
      <c r="A15" s="19"/>
      <c r="B15" s="22"/>
    </row>
    <row r="16" spans="1:2" ht="12.75">
      <c r="A16" s="19"/>
      <c r="B16" s="22"/>
    </row>
    <row r="17" spans="1:2" ht="12.75">
      <c r="A17" s="19" t="s">
        <v>11</v>
      </c>
      <c r="B17" s="22"/>
    </row>
    <row r="18" spans="1:2" ht="12.75">
      <c r="A18" s="19"/>
      <c r="B18" s="24" t="s">
        <v>26</v>
      </c>
    </row>
    <row r="19" spans="1:2" ht="12.75">
      <c r="A19" s="19"/>
      <c r="B19" s="24" t="s">
        <v>25</v>
      </c>
    </row>
    <row r="20" spans="1:2" ht="12.75">
      <c r="A20" s="19"/>
      <c r="B20" s="25"/>
    </row>
    <row r="21" spans="1:2" ht="12.75">
      <c r="A21" s="19"/>
      <c r="B21" s="25"/>
    </row>
    <row r="22" spans="1:2" ht="12.75">
      <c r="A22" s="19"/>
      <c r="B22" s="24" t="s">
        <v>26</v>
      </c>
    </row>
    <row r="23" spans="1:2" ht="12.75">
      <c r="A23" s="19"/>
      <c r="B23" s="24" t="s">
        <v>27</v>
      </c>
    </row>
    <row r="24" spans="1:2" ht="12.75">
      <c r="A24" s="19"/>
      <c r="B24" s="25"/>
    </row>
    <row r="25" spans="1:2" ht="12.75">
      <c r="A25" s="19"/>
      <c r="B25" s="25"/>
    </row>
    <row r="26" spans="1:5" ht="12.75">
      <c r="A26" s="19"/>
      <c r="B26" s="24" t="s">
        <v>29</v>
      </c>
      <c r="E26" s="32" t="s">
        <v>9</v>
      </c>
    </row>
    <row r="27" spans="1:2" ht="12.75">
      <c r="A27" s="19"/>
      <c r="B27" s="24" t="s">
        <v>28</v>
      </c>
    </row>
    <row r="28" spans="1:2" ht="13.5" thickBot="1">
      <c r="A28" s="26"/>
      <c r="B28" s="27"/>
    </row>
    <row r="29" ht="12.75">
      <c r="B29" s="29"/>
    </row>
    <row r="30" ht="12.75">
      <c r="B30" s="29"/>
    </row>
    <row r="31" ht="12.75">
      <c r="B31" s="29"/>
    </row>
    <row r="32" ht="12.75">
      <c r="B32" s="29"/>
    </row>
    <row r="33" ht="12.75">
      <c r="B33" s="29"/>
    </row>
    <row r="34" ht="12.75">
      <c r="B34" s="29"/>
    </row>
    <row r="35" ht="12.75">
      <c r="B35" s="29"/>
    </row>
    <row r="36" ht="12.75">
      <c r="B36"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L38"/>
  <sheetViews>
    <sheetView zoomScale="75" zoomScaleNormal="75" workbookViewId="0" topLeftCell="A1">
      <selection activeCell="I25" sqref="I25"/>
    </sheetView>
  </sheetViews>
  <sheetFormatPr defaultColWidth="9.140625" defaultRowHeight="12.75"/>
  <cols>
    <col min="1" max="1" width="17.28125" style="49" customWidth="1"/>
    <col min="2" max="2" width="6.421875" style="49" customWidth="1"/>
    <col min="3" max="3" width="9.7109375" style="49" customWidth="1"/>
    <col min="4" max="4" width="17.28125" style="49" bestFit="1" customWidth="1"/>
    <col min="5" max="5" width="21.28125" style="49" bestFit="1" customWidth="1"/>
    <col min="6" max="6" width="12.421875" style="56" customWidth="1"/>
    <col min="7" max="7" width="18.421875" style="57" customWidth="1"/>
    <col min="8" max="8" width="16.28125" style="57" bestFit="1" customWidth="1"/>
    <col min="9" max="9" width="13.28125" style="57" customWidth="1"/>
    <col min="10" max="10" width="13.57421875" style="57" customWidth="1"/>
    <col min="11" max="11" width="19.57421875" style="57" bestFit="1" customWidth="1"/>
    <col min="12" max="12" width="14.8515625" style="0" customWidth="1"/>
    <col min="13" max="14" width="7.00390625" style="0" bestFit="1" customWidth="1"/>
    <col min="15" max="33" width="3.421875" style="0" customWidth="1"/>
    <col min="34" max="59" width="3.7109375" style="0" customWidth="1"/>
  </cols>
  <sheetData>
    <row r="1" spans="1:11" ht="18.75">
      <c r="A1" s="50" t="str">
        <f>+'Tab A Description'!A3</f>
        <v>Cost Center:</v>
      </c>
      <c r="C1" s="50"/>
      <c r="D1" s="94">
        <f>+'Tab A Description'!B3</f>
        <v>1170</v>
      </c>
      <c r="F1" s="51"/>
      <c r="G1" s="52"/>
      <c r="H1" s="52"/>
      <c r="I1" s="52"/>
      <c r="J1" s="52"/>
      <c r="K1" s="52"/>
    </row>
    <row r="2" spans="1:11" s="31" customFormat="1" ht="17.25" customHeight="1">
      <c r="A2" s="50" t="str">
        <f>+'Tab A Description'!A4</f>
        <v>Job Number:</v>
      </c>
      <c r="C2" s="53"/>
      <c r="D2" s="94">
        <f>+'Tab A Description'!B4</f>
        <v>7710</v>
      </c>
      <c r="F2" s="54"/>
      <c r="G2" s="55"/>
      <c r="H2" s="55"/>
      <c r="I2" s="55"/>
      <c r="J2" s="55"/>
      <c r="K2" s="55"/>
    </row>
    <row r="3" spans="1:11" s="31" customFormat="1" ht="17.25" customHeight="1">
      <c r="A3" s="50" t="str">
        <f>+'Tab A Description'!A5</f>
        <v>Job Title: </v>
      </c>
      <c r="C3" s="53"/>
      <c r="D3" s="95" t="str">
        <f>+'Tab A Description'!B5</f>
        <v>NSTX Upgrade Direct Allocations</v>
      </c>
      <c r="F3" s="54"/>
      <c r="G3" s="55"/>
      <c r="H3" s="55"/>
      <c r="I3" s="55"/>
      <c r="J3" s="55"/>
      <c r="K3" s="55"/>
    </row>
    <row r="4" spans="1:11" s="31" customFormat="1" ht="17.25" customHeight="1">
      <c r="A4" s="50" t="str">
        <f>+'Tab A Description'!A6</f>
        <v>Job Manager: </v>
      </c>
      <c r="C4" s="53"/>
      <c r="D4" s="95" t="str">
        <f>+'Tab A Description'!B6</f>
        <v>Ron Strykowsky</v>
      </c>
      <c r="F4" s="54"/>
      <c r="G4" s="55"/>
      <c r="H4" s="55"/>
      <c r="I4" s="55"/>
      <c r="J4" s="55"/>
      <c r="K4" s="55"/>
    </row>
    <row r="5" spans="1:11" s="31" customFormat="1" ht="17.25" customHeight="1">
      <c r="A5" s="50"/>
      <c r="C5" s="53"/>
      <c r="D5" s="95"/>
      <c r="F5" s="54"/>
      <c r="G5" s="55"/>
      <c r="H5" s="55"/>
      <c r="I5" s="55"/>
      <c r="J5" s="55"/>
      <c r="K5" s="55"/>
    </row>
    <row r="6" spans="1:11" ht="18">
      <c r="A6"/>
      <c r="B6" s="96" t="s">
        <v>94</v>
      </c>
      <c r="C6"/>
      <c r="D6"/>
      <c r="E6"/>
      <c r="F6"/>
      <c r="G6"/>
      <c r="H6"/>
      <c r="I6"/>
      <c r="J6"/>
      <c r="K6"/>
    </row>
    <row r="7" spans="1:11" ht="15">
      <c r="A7" s="58"/>
      <c r="B7" s="58"/>
      <c r="C7" s="58"/>
      <c r="D7" s="58"/>
      <c r="E7" s="58"/>
      <c r="F7" s="58"/>
      <c r="G7" s="58"/>
      <c r="H7" s="58"/>
      <c r="I7" s="58"/>
      <c r="J7" s="58"/>
      <c r="K7" s="58"/>
    </row>
    <row r="8" spans="1:11" ht="15">
      <c r="A8" s="58" t="s">
        <v>83</v>
      </c>
      <c r="B8" s="58"/>
      <c r="C8" s="58"/>
      <c r="D8" s="58"/>
      <c r="E8" s="58"/>
      <c r="F8" s="58"/>
      <c r="G8" s="58"/>
      <c r="H8" s="58"/>
      <c r="I8" s="58"/>
      <c r="J8" s="58"/>
      <c r="K8" s="58"/>
    </row>
    <row r="9" spans="1:11" ht="15">
      <c r="A9" s="58"/>
      <c r="B9" s="58"/>
      <c r="C9" s="58"/>
      <c r="D9" s="58"/>
      <c r="E9" s="58"/>
      <c r="F9" s="58"/>
      <c r="G9" s="58"/>
      <c r="H9" s="58"/>
      <c r="I9" s="58"/>
      <c r="J9" s="58"/>
      <c r="K9" s="58"/>
    </row>
    <row r="10" spans="1:11" ht="15">
      <c r="A10" s="58"/>
      <c r="B10" s="58"/>
      <c r="C10" s="89" t="s">
        <v>42</v>
      </c>
      <c r="D10" s="58" t="s">
        <v>93</v>
      </c>
      <c r="E10" s="58"/>
      <c r="F10" s="58" t="s">
        <v>70</v>
      </c>
      <c r="G10" s="59"/>
      <c r="H10" s="59"/>
      <c r="I10" s="59"/>
      <c r="J10" s="59"/>
      <c r="K10" s="59"/>
    </row>
    <row r="11" spans="1:11" ht="15">
      <c r="A11" s="58"/>
      <c r="B11" s="58"/>
      <c r="C11" s="64"/>
      <c r="D11" s="64"/>
      <c r="E11" s="58"/>
      <c r="F11" s="58"/>
      <c r="G11" s="59"/>
      <c r="H11" s="59"/>
      <c r="I11" s="59"/>
      <c r="J11" s="59"/>
      <c r="K11" s="59"/>
    </row>
    <row r="12" spans="1:11" ht="94.5">
      <c r="A12" s="98" t="s">
        <v>95</v>
      </c>
      <c r="B12" s="60">
        <v>1150</v>
      </c>
      <c r="C12" s="61">
        <v>0.323</v>
      </c>
      <c r="D12" s="61">
        <v>0.32</v>
      </c>
      <c r="E12" s="60"/>
      <c r="F12" s="62">
        <f>+D12*A$13</f>
        <v>537.4048</v>
      </c>
      <c r="G12" s="88" t="s">
        <v>87</v>
      </c>
      <c r="H12" s="63"/>
      <c r="I12" s="63"/>
      <c r="J12" s="63"/>
      <c r="K12" s="63"/>
    </row>
    <row r="13" spans="1:11" ht="15.75">
      <c r="A13" s="97">
        <v>1679.39</v>
      </c>
      <c r="B13" s="58">
        <v>1170</v>
      </c>
      <c r="C13" s="64">
        <v>0.048</v>
      </c>
      <c r="D13" s="64">
        <v>0.05</v>
      </c>
      <c r="E13" s="58"/>
      <c r="F13" s="84">
        <f>+D13*A$13</f>
        <v>83.96950000000001</v>
      </c>
      <c r="G13" s="88" t="s">
        <v>88</v>
      </c>
      <c r="H13" s="63"/>
      <c r="I13" s="63"/>
      <c r="J13" s="63"/>
      <c r="K13" s="63"/>
    </row>
    <row r="14" spans="1:11" ht="15.75">
      <c r="A14" s="58"/>
      <c r="B14" s="58">
        <v>1180</v>
      </c>
      <c r="C14" s="64">
        <v>0.038</v>
      </c>
      <c r="D14" s="64">
        <v>0.04</v>
      </c>
      <c r="E14" s="58"/>
      <c r="F14" s="84">
        <f>+D14*A$13</f>
        <v>67.1756</v>
      </c>
      <c r="G14" s="88" t="s">
        <v>89</v>
      </c>
      <c r="H14" s="63"/>
      <c r="I14" s="63"/>
      <c r="J14" s="63"/>
      <c r="K14" s="63"/>
    </row>
    <row r="15" spans="1:11" ht="15">
      <c r="A15" s="58"/>
      <c r="B15" s="58"/>
      <c r="C15" s="64"/>
      <c r="D15" s="64"/>
      <c r="E15" s="58"/>
      <c r="F15" s="58"/>
      <c r="G15" s="59"/>
      <c r="H15" s="59"/>
      <c r="I15" s="59"/>
      <c r="J15" s="59"/>
      <c r="K15" s="59"/>
    </row>
    <row r="16" spans="1:11" ht="15">
      <c r="A16" s="58"/>
      <c r="B16" s="58"/>
      <c r="C16" s="64"/>
      <c r="D16" s="64"/>
      <c r="E16" s="58"/>
      <c r="F16" s="58"/>
      <c r="G16" s="59"/>
      <c r="H16" s="59"/>
      <c r="I16" s="59"/>
      <c r="J16" s="59"/>
      <c r="K16" s="59"/>
    </row>
    <row r="17" spans="1:11" ht="126">
      <c r="A17" s="98" t="s">
        <v>96</v>
      </c>
      <c r="B17" s="60">
        <v>1150</v>
      </c>
      <c r="C17" s="61">
        <v>0.019</v>
      </c>
      <c r="D17" s="61">
        <v>0.019</v>
      </c>
      <c r="E17" s="60"/>
      <c r="F17" s="62">
        <f>+D17*A$18</f>
        <v>21.689526</v>
      </c>
      <c r="G17" s="59"/>
      <c r="H17" s="63"/>
      <c r="I17" s="63"/>
      <c r="J17" s="63"/>
      <c r="K17" s="63"/>
    </row>
    <row r="18" spans="1:11" ht="15.75">
      <c r="A18" s="97">
        <v>1141.554</v>
      </c>
      <c r="B18" s="58">
        <v>1170</v>
      </c>
      <c r="C18" s="64">
        <v>0.017</v>
      </c>
      <c r="D18" s="64">
        <v>0.02</v>
      </c>
      <c r="E18" s="58"/>
      <c r="F18" s="84">
        <f>+D18*A$18</f>
        <v>22.831080000000004</v>
      </c>
      <c r="G18" s="59"/>
      <c r="H18" s="63"/>
      <c r="I18" s="63"/>
      <c r="J18" s="63"/>
      <c r="K18" s="63"/>
    </row>
    <row r="19" spans="1:11" ht="15">
      <c r="A19" s="58"/>
      <c r="B19" s="58"/>
      <c r="C19" s="64"/>
      <c r="D19" s="64"/>
      <c r="E19" s="58"/>
      <c r="F19" s="58"/>
      <c r="G19" s="59"/>
      <c r="H19" s="59"/>
      <c r="I19" s="59"/>
      <c r="J19" s="59"/>
      <c r="K19" s="59"/>
    </row>
    <row r="20" spans="1:11" ht="15">
      <c r="A20" s="58"/>
      <c r="B20" s="58"/>
      <c r="C20" s="58"/>
      <c r="D20" s="58"/>
      <c r="E20" s="58"/>
      <c r="F20" s="58"/>
      <c r="G20" s="58"/>
      <c r="H20" s="58"/>
      <c r="I20" s="58"/>
      <c r="J20" s="58"/>
      <c r="K20" s="58"/>
    </row>
    <row r="21" spans="1:11" ht="15">
      <c r="A21" s="58"/>
      <c r="B21" s="58"/>
      <c r="C21" s="58"/>
      <c r="D21" s="58"/>
      <c r="E21" s="58"/>
      <c r="F21" s="58" t="s">
        <v>71</v>
      </c>
      <c r="G21" s="58"/>
      <c r="H21" s="58"/>
      <c r="I21" s="58"/>
      <c r="J21" s="58"/>
      <c r="K21" s="58"/>
    </row>
    <row r="22" spans="1:11" ht="15">
      <c r="A22" s="58"/>
      <c r="B22" s="58"/>
      <c r="C22" s="58"/>
      <c r="D22" s="58"/>
      <c r="E22" s="58"/>
      <c r="F22" s="58"/>
      <c r="G22" s="58"/>
      <c r="H22" s="89" t="s">
        <v>97</v>
      </c>
      <c r="I22" s="58"/>
      <c r="J22" s="58"/>
      <c r="K22" s="58"/>
    </row>
    <row r="23" spans="1:11" ht="15">
      <c r="A23" s="58"/>
      <c r="B23" s="58"/>
      <c r="C23" s="58"/>
      <c r="D23" s="58"/>
      <c r="E23" s="58"/>
      <c r="F23" s="58"/>
      <c r="G23" s="58"/>
      <c r="H23" s="89" t="s">
        <v>43</v>
      </c>
      <c r="I23" s="89" t="s">
        <v>67</v>
      </c>
      <c r="J23" s="89" t="s">
        <v>68</v>
      </c>
      <c r="K23" s="89" t="s">
        <v>72</v>
      </c>
    </row>
    <row r="24" spans="1:11" ht="18">
      <c r="A24" s="58"/>
      <c r="B24" s="58"/>
      <c r="C24" s="58"/>
      <c r="D24" s="58"/>
      <c r="E24" s="65" t="s">
        <v>73</v>
      </c>
      <c r="F24" s="85">
        <f>SUM(F13:F14,F18)</f>
        <v>173.97618000000003</v>
      </c>
      <c r="G24" s="58"/>
      <c r="H24" s="90"/>
      <c r="I24" s="90"/>
      <c r="J24" s="90"/>
      <c r="K24" s="90"/>
    </row>
    <row r="25" spans="1:11" ht="15">
      <c r="A25" s="58"/>
      <c r="B25" s="58"/>
      <c r="C25" s="58"/>
      <c r="D25" s="58"/>
      <c r="E25" s="58"/>
      <c r="F25" s="58"/>
      <c r="G25" s="58" t="s">
        <v>74</v>
      </c>
      <c r="H25" s="89"/>
      <c r="I25" s="89"/>
      <c r="J25" s="89"/>
      <c r="K25" s="89"/>
    </row>
    <row r="26" spans="1:11" ht="15">
      <c r="A26" s="58"/>
      <c r="B26" s="58"/>
      <c r="C26" s="58"/>
      <c r="D26" s="58"/>
      <c r="E26" s="58"/>
      <c r="F26" s="58"/>
      <c r="G26" s="58" t="s">
        <v>75</v>
      </c>
      <c r="H26" s="89">
        <v>0.45</v>
      </c>
      <c r="I26" s="89">
        <v>0.48</v>
      </c>
      <c r="J26" s="89">
        <f>+I26</f>
        <v>0.48</v>
      </c>
      <c r="K26" s="89">
        <f>+J26</f>
        <v>0.48</v>
      </c>
    </row>
    <row r="27" spans="1:11" ht="15">
      <c r="A27" s="58"/>
      <c r="B27" s="58"/>
      <c r="C27" s="58"/>
      <c r="D27" s="58"/>
      <c r="E27" s="58"/>
      <c r="F27" s="58"/>
      <c r="G27" s="58" t="s">
        <v>76</v>
      </c>
      <c r="H27" s="89">
        <v>0.05</v>
      </c>
      <c r="I27" s="89"/>
      <c r="J27" s="89"/>
      <c r="K27" s="89"/>
    </row>
    <row r="28" spans="1:11" ht="15">
      <c r="A28" s="58"/>
      <c r="B28" s="58"/>
      <c r="C28" s="58"/>
      <c r="D28" s="58"/>
      <c r="E28" s="58"/>
      <c r="F28" s="58"/>
      <c r="G28" s="58" t="s">
        <v>77</v>
      </c>
      <c r="H28" s="89">
        <v>0.115</v>
      </c>
      <c r="I28" s="89">
        <v>0.12</v>
      </c>
      <c r="J28" s="89">
        <f>+I28</f>
        <v>0.12</v>
      </c>
      <c r="K28" s="89">
        <f>+J28</f>
        <v>0.12</v>
      </c>
    </row>
    <row r="29" spans="1:11" ht="15">
      <c r="A29" s="58"/>
      <c r="B29" s="58"/>
      <c r="C29" s="58"/>
      <c r="D29" s="58"/>
      <c r="E29" s="58"/>
      <c r="F29" s="58"/>
      <c r="G29" s="58" t="s">
        <v>78</v>
      </c>
      <c r="H29" s="89">
        <v>0.02</v>
      </c>
      <c r="I29" s="89"/>
      <c r="J29" s="89"/>
      <c r="K29" s="89"/>
    </row>
    <row r="30" spans="1:11" ht="15.75" thickBot="1">
      <c r="A30" s="58"/>
      <c r="B30" s="58"/>
      <c r="C30" s="58"/>
      <c r="D30" s="58"/>
      <c r="E30" s="58"/>
      <c r="F30" s="58"/>
      <c r="G30" s="58"/>
      <c r="H30" s="89"/>
      <c r="I30" s="89"/>
      <c r="J30" s="89"/>
      <c r="K30" s="89"/>
    </row>
    <row r="31" spans="1:12" ht="20.25">
      <c r="A31" s="58"/>
      <c r="B31" s="58"/>
      <c r="C31" s="71"/>
      <c r="D31" s="72"/>
      <c r="E31" s="73"/>
      <c r="F31" s="73"/>
      <c r="G31" s="74" t="s">
        <v>79</v>
      </c>
      <c r="H31" s="91">
        <f>+$F24*(1+H25)*(1+H26)*(1+H27)*(1+H28)*(1+H29)</f>
        <v>301.2465842350651</v>
      </c>
      <c r="I31" s="91">
        <f>(+$F24-F13-F14)*(1+I25)*(1+I26)*(1+I27)*(1+I28)*(1+I29)</f>
        <v>37.84479820800003</v>
      </c>
      <c r="J31" s="91">
        <f>(+$F24-F14-F13)*(1+J25)*(1+J26)*(1+J27)*(1+J28)*(1+J29)</f>
        <v>37.84479820800003</v>
      </c>
      <c r="K31" s="92">
        <f>(+$F24-F13-F14)*(1+K25)*(1+K26)*(1+K27)*(1+K28)*(1+K29)</f>
        <v>37.84479820800003</v>
      </c>
      <c r="L31" s="71"/>
    </row>
    <row r="32" spans="1:12" ht="20.25">
      <c r="A32" s="58"/>
      <c r="B32" s="58"/>
      <c r="C32" s="71"/>
      <c r="D32" s="75"/>
      <c r="E32" s="76"/>
      <c r="F32" s="76"/>
      <c r="G32" s="76"/>
      <c r="H32" s="76"/>
      <c r="I32" s="76"/>
      <c r="J32" s="76"/>
      <c r="K32" s="77"/>
      <c r="L32" s="71"/>
    </row>
    <row r="33" spans="1:12" ht="27" thickBot="1">
      <c r="A33" s="66"/>
      <c r="B33" s="66"/>
      <c r="C33" s="78"/>
      <c r="D33" s="79"/>
      <c r="E33" s="80"/>
      <c r="F33" s="86" t="s">
        <v>80</v>
      </c>
      <c r="G33" s="87">
        <f>SUM(H31:K31)</f>
        <v>414.7809788590652</v>
      </c>
      <c r="H33" s="81"/>
      <c r="I33" s="82"/>
      <c r="J33" s="82"/>
      <c r="K33" s="83"/>
      <c r="L33" s="71"/>
    </row>
    <row r="34" spans="1:11" ht="15.75">
      <c r="A34" s="66"/>
      <c r="B34" s="66"/>
      <c r="C34" s="66"/>
      <c r="D34" s="66"/>
      <c r="E34" s="67"/>
      <c r="F34" s="67"/>
      <c r="G34" s="68"/>
      <c r="H34" s="68"/>
      <c r="I34" s="69"/>
      <c r="J34" s="69"/>
      <c r="K34" s="69"/>
    </row>
    <row r="35" spans="1:11" ht="15.75">
      <c r="A35" s="66"/>
      <c r="B35" s="66"/>
      <c r="C35" s="66"/>
      <c r="D35" s="66"/>
      <c r="E35" s="67"/>
      <c r="F35" s="67"/>
      <c r="G35" s="68"/>
      <c r="H35" s="68"/>
      <c r="I35" s="69"/>
      <c r="J35" s="69"/>
      <c r="K35" s="69"/>
    </row>
    <row r="36" spans="1:11" ht="15.75">
      <c r="A36" s="66"/>
      <c r="B36" s="66"/>
      <c r="C36" s="66"/>
      <c r="D36" s="66"/>
      <c r="E36" s="66"/>
      <c r="F36" s="70"/>
      <c r="G36" s="69"/>
      <c r="H36" s="69"/>
      <c r="I36" s="69"/>
      <c r="J36" s="69"/>
      <c r="K36" s="69"/>
    </row>
    <row r="37" spans="1:11" ht="15.75">
      <c r="A37" s="66"/>
      <c r="B37" s="66"/>
      <c r="C37" s="66"/>
      <c r="D37" s="66"/>
      <c r="E37" s="66"/>
      <c r="F37" s="70"/>
      <c r="G37" s="69"/>
      <c r="H37" s="69"/>
      <c r="I37" s="69"/>
      <c r="J37" s="69"/>
      <c r="K37" s="69"/>
    </row>
    <row r="38" spans="1:11" ht="15.75">
      <c r="A38" s="66"/>
      <c r="B38" s="66"/>
      <c r="C38" s="66"/>
      <c r="D38" s="66"/>
      <c r="E38" s="66"/>
      <c r="F38" s="70"/>
      <c r="G38" s="69"/>
      <c r="H38" s="69"/>
      <c r="I38" s="69"/>
      <c r="J38" s="69"/>
      <c r="K38" s="69"/>
    </row>
  </sheetData>
  <sheetProtection formatCells="0" formatColumns="0" formatRows="0" insertColumns="0" insertRows="0" insertHyperlinks="0" deleteColumns="0" deleteRows="0" sort="0" autoFilter="0" pivotTables="0"/>
  <printOptions gridLines="1"/>
  <pageMargins left="0.75" right="0.71" top="0.5" bottom="0.56" header="0.33" footer="0.27"/>
  <pageSetup horizontalDpi="600" verticalDpi="600" orientation="landscape" scale="70"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zoomScale="75" zoomScaleNormal="75" workbookViewId="0" topLeftCell="A1">
      <selection activeCell="N19" sqref="N19"/>
    </sheetView>
  </sheetViews>
  <sheetFormatPr defaultColWidth="9.140625" defaultRowHeight="12.75"/>
  <cols>
    <col min="1" max="1" width="4.8515625" style="0" customWidth="1"/>
    <col min="7" max="7" width="15.00390625" style="0" customWidth="1"/>
  </cols>
  <sheetData>
    <row r="1" spans="1:9" ht="18" customHeight="1">
      <c r="A1" s="99" t="str">
        <f>+'Tab B Cost &amp; Schedule Estimate'!A1</f>
        <v>Cost Center:</v>
      </c>
      <c r="B1" s="6"/>
      <c r="D1" s="100">
        <f>+'Tab A Description'!B3</f>
        <v>1170</v>
      </c>
      <c r="F1" s="6"/>
      <c r="G1" s="6"/>
      <c r="I1" s="7"/>
    </row>
    <row r="2" spans="1:9" ht="18" customHeight="1">
      <c r="A2" s="99" t="str">
        <f>+'Tab B Cost &amp; Schedule Estimate'!A2</f>
        <v>Job Number:</v>
      </c>
      <c r="B2" s="6"/>
      <c r="D2" s="100">
        <f>+'Tab A Description'!B4</f>
        <v>7710</v>
      </c>
      <c r="F2" s="6"/>
      <c r="G2" s="6"/>
      <c r="I2" s="7"/>
    </row>
    <row r="3" spans="1:9" ht="18" customHeight="1">
      <c r="A3" s="99" t="str">
        <f>+'Tab B Cost &amp; Schedule Estimate'!A3</f>
        <v>Job Title: </v>
      </c>
      <c r="B3" s="6"/>
      <c r="D3" s="100" t="str">
        <f>+'Tab A Description'!B5</f>
        <v>NSTX Upgrade Direct Allocations</v>
      </c>
      <c r="F3" s="6"/>
      <c r="G3" s="6"/>
      <c r="I3" s="7"/>
    </row>
    <row r="4" spans="1:9" ht="18" customHeight="1">
      <c r="A4" s="99" t="str">
        <f>+'Tab B Cost &amp; Schedule Estimate'!A4</f>
        <v>Job Manager: </v>
      </c>
      <c r="B4" s="6"/>
      <c r="D4" s="100" t="str">
        <f>+'Tab A Description'!B6</f>
        <v>Ron Strykowsky</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t="s">
        <v>81</v>
      </c>
      <c r="E9" s="4"/>
      <c r="F9" s="4"/>
      <c r="G9" s="4"/>
      <c r="H9" s="103"/>
      <c r="I9" s="103"/>
      <c r="J9" s="103"/>
      <c r="K9" s="103"/>
      <c r="L9" s="103"/>
      <c r="M9" s="103"/>
      <c r="N9" s="103"/>
      <c r="O9" s="103"/>
      <c r="P9" s="103"/>
      <c r="Q9" s="103"/>
    </row>
    <row r="10" spans="4:7" s="1" customFormat="1" ht="12.75">
      <c r="D10" s="4"/>
      <c r="E10" s="4"/>
      <c r="F10" s="4"/>
      <c r="G10" s="15"/>
    </row>
    <row r="11" spans="2:17" s="1" customFormat="1" ht="44.25" customHeight="1">
      <c r="B11" s="1" t="s">
        <v>6</v>
      </c>
      <c r="D11" s="4" t="s">
        <v>81</v>
      </c>
      <c r="E11" s="4"/>
      <c r="F11" s="4"/>
      <c r="G11" s="4"/>
      <c r="H11" s="103"/>
      <c r="I11" s="103"/>
      <c r="J11" s="103"/>
      <c r="K11" s="103"/>
      <c r="L11" s="103"/>
      <c r="M11" s="103"/>
      <c r="N11" s="103"/>
      <c r="O11" s="103"/>
      <c r="P11" s="103"/>
      <c r="Q11" s="10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13</v>
      </c>
    </row>
    <row r="15" spans="6:17" s="34" customFormat="1" ht="12.75">
      <c r="F15" s="35"/>
      <c r="G15" s="35"/>
      <c r="N15" s="104" t="s">
        <v>14</v>
      </c>
      <c r="O15" s="104"/>
      <c r="P15" s="36" t="s">
        <v>15</v>
      </c>
      <c r="Q15" s="37"/>
    </row>
    <row r="16" spans="1:17" s="38" customFormat="1" ht="25.5">
      <c r="A16" s="42"/>
      <c r="B16" s="105" t="s">
        <v>16</v>
      </c>
      <c r="C16" s="105"/>
      <c r="D16" s="105"/>
      <c r="E16" s="105"/>
      <c r="F16" s="105"/>
      <c r="G16" s="43" t="s">
        <v>17</v>
      </c>
      <c r="H16" s="105" t="s">
        <v>18</v>
      </c>
      <c r="I16" s="105"/>
      <c r="J16" s="105"/>
      <c r="K16" s="105" t="s">
        <v>19</v>
      </c>
      <c r="L16" s="105"/>
      <c r="M16" s="105"/>
      <c r="N16" s="42" t="s">
        <v>34</v>
      </c>
      <c r="O16" s="42" t="s">
        <v>35</v>
      </c>
      <c r="P16" s="43" t="s">
        <v>36</v>
      </c>
      <c r="Q16" s="43" t="s">
        <v>37</v>
      </c>
    </row>
    <row r="17" spans="1:17" s="42" customFormat="1" ht="36.75" customHeight="1">
      <c r="A17" s="42">
        <v>1</v>
      </c>
      <c r="B17" s="102" t="s">
        <v>85</v>
      </c>
      <c r="C17" s="102"/>
      <c r="D17" s="102"/>
      <c r="E17" s="102"/>
      <c r="F17" s="102"/>
      <c r="G17" s="43" t="s">
        <v>82</v>
      </c>
      <c r="H17" s="102"/>
      <c r="I17" s="102"/>
      <c r="J17" s="102"/>
      <c r="K17" s="101" t="s">
        <v>84</v>
      </c>
      <c r="L17" s="102"/>
      <c r="M17" s="102"/>
      <c r="N17" s="42">
        <v>-10</v>
      </c>
      <c r="O17" s="42">
        <v>10</v>
      </c>
      <c r="P17" s="43"/>
      <c r="Q17" s="43"/>
    </row>
    <row r="18" spans="1:17" s="42" customFormat="1" ht="36.75" customHeight="1">
      <c r="A18" s="42">
        <v>2</v>
      </c>
      <c r="B18" s="102" t="s">
        <v>86</v>
      </c>
      <c r="C18" s="102"/>
      <c r="D18" s="102"/>
      <c r="E18" s="102"/>
      <c r="F18" s="102"/>
      <c r="G18" s="43" t="s">
        <v>82</v>
      </c>
      <c r="H18" s="102"/>
      <c r="I18" s="102"/>
      <c r="J18" s="102"/>
      <c r="K18" s="101" t="s">
        <v>84</v>
      </c>
      <c r="L18" s="102"/>
      <c r="M18" s="102"/>
      <c r="N18" s="42">
        <v>-10</v>
      </c>
      <c r="O18" s="42">
        <v>10</v>
      </c>
      <c r="P18" s="43"/>
      <c r="Q18" s="43"/>
    </row>
    <row r="19" spans="1:17" s="42" customFormat="1" ht="36.75" customHeight="1">
      <c r="A19" s="42">
        <v>3</v>
      </c>
      <c r="B19" s="102"/>
      <c r="C19" s="102"/>
      <c r="D19" s="102"/>
      <c r="E19" s="102"/>
      <c r="F19" s="102"/>
      <c r="G19" s="43"/>
      <c r="H19" s="102"/>
      <c r="I19" s="102"/>
      <c r="J19" s="102"/>
      <c r="K19" s="102"/>
      <c r="L19" s="102"/>
      <c r="M19" s="102"/>
      <c r="P19" s="43"/>
      <c r="Q19" s="43"/>
    </row>
    <row r="20" spans="1:17" s="42" customFormat="1" ht="36.75" customHeight="1">
      <c r="A20" s="42">
        <v>4</v>
      </c>
      <c r="B20" s="102"/>
      <c r="C20" s="102"/>
      <c r="D20" s="102"/>
      <c r="E20" s="102"/>
      <c r="F20" s="102"/>
      <c r="G20" s="43"/>
      <c r="H20" s="102"/>
      <c r="I20" s="102"/>
      <c r="J20" s="102"/>
      <c r="K20" s="102"/>
      <c r="L20" s="102"/>
      <c r="M20" s="102"/>
      <c r="P20" s="43"/>
      <c r="Q20" s="43"/>
    </row>
    <row r="21" spans="1:13" s="40" customFormat="1" ht="36.75" customHeight="1">
      <c r="A21" s="43">
        <v>5</v>
      </c>
      <c r="B21" s="102"/>
      <c r="C21" s="102"/>
      <c r="D21" s="102"/>
      <c r="E21" s="102"/>
      <c r="F21" s="102"/>
      <c r="G21" s="39"/>
      <c r="H21" s="102"/>
      <c r="I21" s="102"/>
      <c r="J21" s="102"/>
      <c r="K21" s="102"/>
      <c r="L21" s="102"/>
      <c r="M21" s="102"/>
    </row>
    <row r="22" spans="2:13" s="40" customFormat="1" ht="12.75">
      <c r="B22" s="102"/>
      <c r="C22" s="102"/>
      <c r="D22" s="102"/>
      <c r="E22" s="102"/>
      <c r="F22" s="102"/>
      <c r="G22" s="39"/>
      <c r="H22" s="102"/>
      <c r="I22" s="102"/>
      <c r="J22" s="102"/>
      <c r="K22" s="102"/>
      <c r="L22" s="102"/>
      <c r="M22" s="102"/>
    </row>
    <row r="23" spans="5:8" ht="12.75">
      <c r="E23" s="3"/>
      <c r="F23" s="3"/>
      <c r="G23" s="3"/>
      <c r="H23" s="3"/>
    </row>
    <row r="24" spans="1:8" s="1" customFormat="1" ht="12.75">
      <c r="A24" s="1" t="s">
        <v>12</v>
      </c>
      <c r="E24" s="4"/>
      <c r="F24" s="4"/>
      <c r="G24" s="4"/>
      <c r="H24" s="4"/>
    </row>
    <row r="25" spans="1:8" s="1" customFormat="1" ht="12.75">
      <c r="A25" s="44" t="s">
        <v>38</v>
      </c>
      <c r="B25" s="1" t="s">
        <v>20</v>
      </c>
      <c r="E25" s="4"/>
      <c r="F25" s="4"/>
      <c r="G25" s="4"/>
      <c r="H25" s="4"/>
    </row>
    <row r="26" spans="1:2" s="1" customFormat="1" ht="12.75">
      <c r="A26" s="44" t="s">
        <v>39</v>
      </c>
      <c r="B26" s="1" t="s">
        <v>21</v>
      </c>
    </row>
    <row r="27" s="1" customFormat="1" ht="12.75">
      <c r="B27" s="1" t="s">
        <v>22</v>
      </c>
    </row>
    <row r="28" spans="1:2" s="1" customFormat="1" ht="12.75">
      <c r="A28" s="44" t="s">
        <v>40</v>
      </c>
      <c r="B28" s="1" t="s">
        <v>23</v>
      </c>
    </row>
    <row r="29" s="1" customFormat="1" ht="12.75">
      <c r="B29" s="1" t="s">
        <v>24</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7" t="s">
        <v>44</v>
      </c>
      <c r="J32" s="1"/>
      <c r="K32" s="1"/>
      <c r="R32" s="1"/>
      <c r="S32" s="1"/>
      <c r="T32" s="1"/>
      <c r="U32" s="1"/>
      <c r="V32" s="1"/>
      <c r="W32" s="1"/>
      <c r="X32" s="1"/>
      <c r="Y32" s="1"/>
    </row>
    <row r="33" spans="5:25" ht="15">
      <c r="E33" s="3"/>
      <c r="F33" s="3"/>
      <c r="G33" s="3"/>
      <c r="H33" s="3"/>
      <c r="I33" s="30" t="s">
        <v>3</v>
      </c>
      <c r="J33" s="46"/>
      <c r="R33" s="1"/>
      <c r="S33" s="1"/>
      <c r="T33" s="1"/>
      <c r="U33" s="1"/>
      <c r="V33" s="1"/>
      <c r="W33" s="1"/>
      <c r="X33" s="1"/>
      <c r="Y33" s="1"/>
    </row>
    <row r="34" spans="5:25" ht="15">
      <c r="E34" s="3"/>
      <c r="F34" s="3"/>
      <c r="G34" s="3"/>
      <c r="H34" s="3"/>
      <c r="I34" s="30"/>
      <c r="J34" s="46" t="s">
        <v>45</v>
      </c>
      <c r="R34" s="1"/>
      <c r="S34" s="1"/>
      <c r="T34" s="1"/>
      <c r="U34" s="1"/>
      <c r="V34" s="1"/>
      <c r="W34" s="1"/>
      <c r="X34" s="1"/>
      <c r="Y34" s="1"/>
    </row>
    <row r="35" spans="5:25" ht="15">
      <c r="E35" s="3"/>
      <c r="F35" s="3"/>
      <c r="G35" s="3" t="s">
        <v>9</v>
      </c>
      <c r="H35" s="3"/>
      <c r="I35" s="30"/>
      <c r="J35" s="46" t="s">
        <v>46</v>
      </c>
      <c r="R35" s="1"/>
      <c r="S35" s="1"/>
      <c r="T35" s="1"/>
      <c r="U35" s="1"/>
      <c r="V35" s="1"/>
      <c r="W35" s="1"/>
      <c r="X35" s="1"/>
      <c r="Y35" s="1"/>
    </row>
    <row r="36" spans="5:10" ht="15">
      <c r="E36" s="3"/>
      <c r="F36" s="3"/>
      <c r="G36" s="3"/>
      <c r="H36" s="3"/>
      <c r="I36" s="30"/>
      <c r="J36" s="46" t="s">
        <v>47</v>
      </c>
    </row>
    <row r="37" spans="5:9" ht="15">
      <c r="E37" s="3"/>
      <c r="F37" s="3"/>
      <c r="G37" s="3"/>
      <c r="H37" s="3"/>
      <c r="I37" s="30" t="s">
        <v>4</v>
      </c>
    </row>
    <row r="38" spans="9:10" ht="15">
      <c r="I38" s="30"/>
      <c r="J38" t="s">
        <v>48</v>
      </c>
    </row>
    <row r="39" spans="9:10" ht="15">
      <c r="I39" s="30"/>
      <c r="J39" t="s">
        <v>49</v>
      </c>
    </row>
    <row r="40" spans="9:10" ht="15">
      <c r="I40" s="30"/>
      <c r="J40" t="s">
        <v>50</v>
      </c>
    </row>
    <row r="41" ht="15">
      <c r="I41" s="30" t="s">
        <v>5</v>
      </c>
    </row>
    <row r="42" spans="9:10" ht="15">
      <c r="I42" s="30"/>
      <c r="J42" t="s">
        <v>51</v>
      </c>
    </row>
    <row r="43" spans="9:10" ht="15">
      <c r="I43" s="30"/>
      <c r="J43" t="s">
        <v>52</v>
      </c>
    </row>
    <row r="44" spans="9:10" ht="15">
      <c r="I44" s="30"/>
      <c r="J44" t="s">
        <v>53</v>
      </c>
    </row>
    <row r="45" spans="9:10" ht="15">
      <c r="I45" s="30"/>
      <c r="J45" t="s">
        <v>54</v>
      </c>
    </row>
    <row r="46" spans="9:10" ht="15.75">
      <c r="I46" s="47"/>
      <c r="J46" s="30"/>
    </row>
    <row r="47" spans="9:10" ht="15.75">
      <c r="I47" s="47" t="s">
        <v>55</v>
      </c>
      <c r="J47" s="30"/>
    </row>
    <row r="48" ht="15">
      <c r="I48" s="30" t="s">
        <v>5</v>
      </c>
    </row>
    <row r="49" spans="9:10" ht="15">
      <c r="I49" s="30"/>
      <c r="J49" t="s">
        <v>56</v>
      </c>
    </row>
    <row r="50" spans="9:10" ht="15">
      <c r="I50" s="30"/>
      <c r="J50" t="s">
        <v>57</v>
      </c>
    </row>
    <row r="51" spans="9:10" ht="15">
      <c r="I51" s="30"/>
      <c r="J51" t="s">
        <v>58</v>
      </c>
    </row>
    <row r="52" spans="9:10" ht="15">
      <c r="I52" s="30"/>
      <c r="J52" t="s">
        <v>59</v>
      </c>
    </row>
    <row r="53" ht="15">
      <c r="I53" s="30" t="s">
        <v>4</v>
      </c>
    </row>
    <row r="54" spans="9:10" ht="15">
      <c r="I54" s="30"/>
      <c r="J54" t="s">
        <v>60</v>
      </c>
    </row>
    <row r="55" spans="9:10" ht="15">
      <c r="I55" s="30"/>
      <c r="J55" t="s">
        <v>61</v>
      </c>
    </row>
    <row r="56" spans="9:10" ht="15">
      <c r="I56" s="30"/>
      <c r="J56" t="s">
        <v>62</v>
      </c>
    </row>
    <row r="57" ht="15">
      <c r="I57" s="30" t="s">
        <v>3</v>
      </c>
    </row>
    <row r="58" spans="9:10" ht="15">
      <c r="I58" s="30"/>
      <c r="J58" t="s">
        <v>63</v>
      </c>
    </row>
    <row r="59" ht="12.75">
      <c r="J59" t="s">
        <v>64</v>
      </c>
    </row>
    <row r="60" ht="12.75">
      <c r="J60" t="s">
        <v>65</v>
      </c>
    </row>
    <row r="61" ht="12.75">
      <c r="J61" t="s">
        <v>66</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Page &amp;P of &amp;N&amp;R&amp;D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cp:lastModifiedBy>
  <cp:lastPrinted>2009-11-12T18:49:02Z</cp:lastPrinted>
  <dcterms:created xsi:type="dcterms:W3CDTF">2001-10-24T18:11:20Z</dcterms:created>
  <dcterms:modified xsi:type="dcterms:W3CDTF">2009-11-19T14:19:57Z</dcterms:modified>
  <cp:category/>
  <cp:version/>
  <cp:contentType/>
  <cp:contentStatus/>
</cp:coreProperties>
</file>