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1308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Estimate'!$A$1:$AO$86</definedName>
    <definedName name="_xlnm.Print_Area" localSheetId="2">'Tab C Risk and uncertainty'!$A$1:$Q$29,'Tab C Risk and uncertainty'!$A$31:$Q$61</definedName>
    <definedName name="_xlnm.Print_Titles" localSheetId="1">'Tab B Cost &amp; Schedule Estimate'!$2:$4</definedName>
  </definedNames>
  <calcPr fullCalcOnLoad="1"/>
</workbook>
</file>

<file path=xl/sharedStrings.xml><?xml version="1.0" encoding="utf-8"?>
<sst xmlns="http://schemas.openxmlformats.org/spreadsheetml/2006/main" count="244" uniqueCount="178">
  <si>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</si>
  <si>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</si>
  <si>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</si>
  <si>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</si>
  <si>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</si>
  <si>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</si>
  <si>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</si>
  <si>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</si>
  <si>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</si>
  <si>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</si>
  <si>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</si>
  <si>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</si>
  <si>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</si>
  <si>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</si>
  <si>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</si>
  <si>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</si>
  <si>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</si>
  <si>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</si>
  <si>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</si>
  <si>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</si>
  <si>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</si>
  <si>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</si>
  <si>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</si>
  <si>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</si>
  <si>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</si>
  <si>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</si>
  <si>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</si>
  <si>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</si>
  <si>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</si>
  <si>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</si>
  <si>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</si>
  <si>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</si>
  <si>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</si>
  <si>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</si>
  <si>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</si>
  <si>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</si>
  <si>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</si>
  <si>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</si>
  <si>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</si>
  <si>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</si>
  <si>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</si>
  <si>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</si>
  <si>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</si>
  <si>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</si>
  <si>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</si>
  <si>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</si>
  <si>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</si>
  <si>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</si>
  <si>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</si>
  <si>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</si>
  <si>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</si>
  <si>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</si>
  <si>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</si>
  <si>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</si>
  <si>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</si>
  <si>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</si>
  <si>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</si>
  <si>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</si>
  <si>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</si>
  <si>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</si>
  <si>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</si>
  <si>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</si>
  <si>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</si>
  <si>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</si>
  <si>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</si>
  <si>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</si>
  <si>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</si>
  <si>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</si>
  <si>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</si>
  <si>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</si>
  <si>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</si>
  <si>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</si>
  <si>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</si>
  <si>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</si>
  <si>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</si>
  <si>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</si>
  <si>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Materials and Subcontracts (M&amp;S)</t>
  </si>
  <si>
    <t>Project Management and Integration</t>
  </si>
  <si>
    <t>Management and engineering oversight of the NSTX Upgrade Project.  This project includes the addition of a second neutral beam on NSTX and the design, fabrication and installation of a new centerstack as well as upgrades to coil structures to support the new loads.  Also included is the updating of the General Arrangement Drawings for the NSTX Test Cell and funds for independent reviewers.</t>
  </si>
  <si>
    <t>50%  Mitchel for updating of General Arrangement drawings</t>
  </si>
  <si>
    <t>Independent reviewers  480 mh to support ORA during last two months of project</t>
  </si>
  <si>
    <t>two independent reviewers     80mh every 6 months plus $3K every six months for airfare, hotel and meals</t>
  </si>
  <si>
    <t>see Tab B for reviewer funds required</t>
  </si>
  <si>
    <t>Estimate (user input)</t>
  </si>
  <si>
    <t>SCHEDULE</t>
  </si>
  <si>
    <t>FY09$K</t>
  </si>
  <si>
    <t>HOURS</t>
  </si>
  <si>
    <t>FY10</t>
  </si>
  <si>
    <t>USER INPUT TASKS AND DESCRIPTIONS</t>
  </si>
  <si>
    <t>USER INPUT</t>
  </si>
  <si>
    <t>Calculated</t>
  </si>
  <si>
    <t>task</t>
  </si>
  <si>
    <t xml:space="preserve">TASK DESCRIPTION </t>
  </si>
  <si>
    <t>Responsible</t>
  </si>
  <si>
    <r>
      <t xml:space="preserve">DURATION in </t>
    </r>
    <r>
      <rPr>
        <b/>
        <u val="single"/>
        <sz val="14"/>
        <color indexed="16"/>
        <rFont val="Times"/>
        <family val="0"/>
      </rPr>
      <t>WORK DAYS</t>
    </r>
  </si>
  <si>
    <t>OPTIONAL   Logical Pre-requisites (one task numbers in each column ,any order)</t>
  </si>
  <si>
    <t>User Input Start Date (optional)</t>
  </si>
  <si>
    <t>START DATE</t>
  </si>
  <si>
    <t>FINISH DATE</t>
  </si>
  <si>
    <t>actual= A</t>
  </si>
  <si>
    <t>M&amp;S (41)</t>
  </si>
  <si>
    <t>CREDIT CARD (43)</t>
  </si>
  <si>
    <t>OTHER (39)</t>
  </si>
  <si>
    <t>TRAVEL (35)</t>
  </si>
  <si>
    <t>OVERTIME (31)</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</si>
  <si>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</si>
  <si>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</si>
  <si>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</si>
  <si>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</si>
  <si>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</si>
  <si>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</si>
  <si>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</si>
  <si>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</si>
  <si>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</si>
  <si>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</si>
  <si>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</si>
  <si>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Other:__________</t>
  </si>
  <si>
    <t>Basis of Estimate and Names of req'd skills if known</t>
  </si>
  <si>
    <t>Category</t>
  </si>
  <si>
    <t>numb</t>
  </si>
  <si>
    <t>P3 cross ref (optinal)</t>
  </si>
  <si>
    <t>TOTAL Preliminary Cost Estimate ($k)=</t>
  </si>
  <si>
    <t>Weeks</t>
  </si>
  <si>
    <t>FY11</t>
  </si>
  <si>
    <t>FY12</t>
  </si>
  <si>
    <t>FY13</t>
  </si>
  <si>
    <t>FY12     100%</t>
  </si>
  <si>
    <t>FY13     100%</t>
  </si>
  <si>
    <t>Work Control Center</t>
  </si>
  <si>
    <t>FY10       0%</t>
  </si>
  <si>
    <t>FY11       25%   each of Winston and Langella (EMSM)</t>
  </si>
  <si>
    <t>FY12     50%  each of Winston and Langella (EMSM)</t>
  </si>
  <si>
    <t>FY13     50%  each of Winston and Langella (EMSM)</t>
  </si>
  <si>
    <t>X</t>
  </si>
  <si>
    <t>Ron Strykowsky</t>
  </si>
  <si>
    <t>FY11       50%</t>
  </si>
  <si>
    <t>Planner/Scheduler - Guzman</t>
  </si>
  <si>
    <t>FY10    50%</t>
  </si>
  <si>
    <t>FY11    50%</t>
  </si>
  <si>
    <t>FY12    50%</t>
  </si>
  <si>
    <t>FY13    50%</t>
  </si>
  <si>
    <t>FY10    20%</t>
  </si>
  <si>
    <t>FY11    20%</t>
  </si>
  <si>
    <t>FY12    20%</t>
  </si>
  <si>
    <t>FY13    20%</t>
  </si>
  <si>
    <t xml:space="preserve">Project Manager - Strykowsky </t>
  </si>
  <si>
    <t xml:space="preserve">Deputy Project Manager - Perry </t>
  </si>
  <si>
    <t xml:space="preserve">Systems Engineering Support - Simmons     </t>
  </si>
  <si>
    <t>Project Controls Manager - Strykowsky</t>
  </si>
  <si>
    <t>FY10       50%</t>
  </si>
  <si>
    <t>FY10     50%</t>
  </si>
  <si>
    <t>FY11      50%</t>
  </si>
  <si>
    <t>FY13     50%</t>
  </si>
  <si>
    <t>2,8</t>
  </si>
  <si>
    <t xml:space="preserve">U </t>
  </si>
  <si>
    <t>1/2 fte for one year</t>
  </si>
  <si>
    <t>none</t>
  </si>
  <si>
    <t>EVMS Implementation requires more projects controls support for training etc, than expected</t>
  </si>
  <si>
    <t>was</t>
  </si>
  <si>
    <t>Retirement Date</t>
  </si>
  <si>
    <t>CD-3</t>
  </si>
  <si>
    <t>Assignment of experienced engrs as CAM's. Minimize the number of CAM'sNew PM office to augment project staff</t>
  </si>
  <si>
    <t xml:space="preserve">L </t>
  </si>
  <si>
    <t>- $682k</t>
  </si>
  <si>
    <t>sliding scale through project completion</t>
  </si>
  <si>
    <t>PPPL Overhead rates</t>
  </si>
  <si>
    <t>continue to ensure outyear rates are conservative</t>
  </si>
  <si>
    <t>strykowsky</t>
  </si>
  <si>
    <t>perry</t>
  </si>
  <si>
    <t>guzman</t>
  </si>
  <si>
    <t>simmons</t>
  </si>
  <si>
    <t>winston</t>
  </si>
  <si>
    <t>mitchel</t>
  </si>
  <si>
    <t>n/a</t>
  </si>
  <si>
    <t xml:space="preserve">Misc purchases (ie computers, supplies) </t>
  </si>
  <si>
    <t>Rates are typically conservative when set but fluctuate as a function of the total lab fundinmg. Pressure from the indirect department may result in increased staff thus higher rates. -1% to +1%</t>
  </si>
  <si>
    <t>+ $682k</t>
  </si>
  <si>
    <t>Refer to Primavera Data-Base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</si>
</sst>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7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0"/>
      <color indexed="10"/>
      <name val="Arial"/>
      <family val="2"/>
    </font>
    <font>
      <b/>
      <sz val="11"/>
      <name val="Arial"/>
      <family val="2"/>
    </font>
    <font>
      <b/>
      <i/>
      <sz val="14"/>
      <color indexed="12"/>
      <name val="Arial"/>
      <family val="2"/>
    </font>
    <font>
      <i/>
      <sz val="10"/>
      <color indexed="12"/>
      <name val="Arial"/>
      <family val="0"/>
    </font>
    <font>
      <sz val="8"/>
      <name val="Times"/>
      <family val="0"/>
    </font>
    <font>
      <b/>
      <u val="single"/>
      <sz val="11"/>
      <name val="Arial"/>
      <family val="2"/>
    </font>
    <font>
      <b/>
      <i/>
      <sz val="10"/>
      <color indexed="10"/>
      <name val="Arial"/>
      <family val="2"/>
    </font>
    <font>
      <i/>
      <sz val="10"/>
      <name val="Arial"/>
      <family val="0"/>
    </font>
    <font>
      <sz val="14"/>
      <name val="Arial"/>
      <family val="2"/>
    </font>
    <font>
      <i/>
      <sz val="14"/>
      <color indexed="12"/>
      <name val="Arial"/>
      <family val="2"/>
    </font>
    <font>
      <b/>
      <i/>
      <u val="single"/>
      <sz val="14"/>
      <name val="Arial"/>
      <family val="2"/>
    </font>
    <font>
      <sz val="9"/>
      <name val="Times"/>
      <family val="0"/>
    </font>
    <font>
      <b/>
      <u val="single"/>
      <sz val="11"/>
      <name val="Times"/>
      <family val="0"/>
    </font>
    <font>
      <b/>
      <i/>
      <u val="single"/>
      <sz val="12"/>
      <color indexed="12"/>
      <name val="Times"/>
      <family val="0"/>
    </font>
    <font>
      <b/>
      <u val="single"/>
      <sz val="12"/>
      <name val="Times"/>
      <family val="0"/>
    </font>
    <font>
      <b/>
      <u val="single"/>
      <sz val="12"/>
      <color indexed="10"/>
      <name val="Times"/>
      <family val="0"/>
    </font>
    <font>
      <b/>
      <u val="single"/>
      <sz val="12"/>
      <color indexed="12"/>
      <name val="Times"/>
      <family val="0"/>
    </font>
    <font>
      <b/>
      <i/>
      <u val="single"/>
      <sz val="14"/>
      <name val="Times"/>
      <family val="0"/>
    </font>
    <font>
      <b/>
      <i/>
      <u val="single"/>
      <sz val="14"/>
      <color indexed="12"/>
      <name val="Times"/>
      <family val="0"/>
    </font>
    <font>
      <b/>
      <sz val="14"/>
      <color indexed="12"/>
      <name val="Times"/>
      <family val="0"/>
    </font>
    <font>
      <sz val="8"/>
      <color indexed="55"/>
      <name val="Times"/>
      <family val="0"/>
    </font>
    <font>
      <b/>
      <sz val="9"/>
      <name val="Times"/>
      <family val="1"/>
    </font>
    <font>
      <b/>
      <sz val="11"/>
      <color indexed="16"/>
      <name val="Times"/>
      <family val="1"/>
    </font>
    <font>
      <b/>
      <u val="single"/>
      <sz val="14"/>
      <color indexed="16"/>
      <name val="Times"/>
      <family val="0"/>
    </font>
    <font>
      <b/>
      <i/>
      <sz val="9"/>
      <color indexed="12"/>
      <name val="Times"/>
      <family val="1"/>
    </font>
    <font>
      <b/>
      <sz val="10"/>
      <color indexed="12"/>
      <name val="Times"/>
      <family val="0"/>
    </font>
    <font>
      <sz val="8"/>
      <color indexed="10"/>
      <name val="Arial"/>
      <family val="2"/>
    </font>
    <font>
      <sz val="8"/>
      <color indexed="12"/>
      <name val="Arial"/>
      <family val="2"/>
    </font>
    <font>
      <b/>
      <sz val="11"/>
      <color indexed="23"/>
      <name val="Times"/>
      <family val="0"/>
    </font>
    <font>
      <i/>
      <sz val="9"/>
      <color indexed="12"/>
      <name val="Times"/>
      <family val="0"/>
    </font>
    <font>
      <sz val="9"/>
      <color indexed="23"/>
      <name val="Times"/>
      <family val="0"/>
    </font>
    <font>
      <b/>
      <sz val="9"/>
      <color indexed="23"/>
      <name val="Times"/>
      <family val="0"/>
    </font>
    <font>
      <sz val="8"/>
      <color indexed="22"/>
      <name val="Times"/>
      <family val="0"/>
    </font>
    <font>
      <b/>
      <sz val="11"/>
      <name val="Times"/>
      <family val="0"/>
    </font>
    <font>
      <sz val="9"/>
      <name val="Helv"/>
      <family val="0"/>
    </font>
    <font>
      <b/>
      <sz val="8"/>
      <color indexed="10"/>
      <name val="Arial"/>
      <family val="2"/>
    </font>
    <font>
      <sz val="12"/>
      <name val="Times"/>
      <family val="0"/>
    </font>
    <font>
      <b/>
      <sz val="12"/>
      <name val="Times"/>
      <family val="0"/>
    </font>
    <font>
      <b/>
      <i/>
      <sz val="12"/>
      <color indexed="12"/>
      <name val="Times"/>
      <family val="0"/>
    </font>
    <font>
      <i/>
      <sz val="12"/>
      <color indexed="12"/>
      <name val="Times"/>
      <family val="0"/>
    </font>
    <font>
      <sz val="10"/>
      <name val="Times"/>
      <family val="0"/>
    </font>
    <font>
      <b/>
      <u val="single"/>
      <sz val="10"/>
      <color indexed="12"/>
      <name val="Arial"/>
      <family val="2"/>
    </font>
    <font>
      <b/>
      <sz val="11"/>
      <color indexed="12"/>
      <name val="Arial"/>
      <family val="2"/>
    </font>
    <font>
      <b/>
      <i/>
      <sz val="11"/>
      <color indexed="12"/>
      <name val="Arial"/>
      <family val="2"/>
    </font>
    <font>
      <b/>
      <u val="single"/>
      <sz val="11"/>
      <color indexed="12"/>
      <name val="Arial"/>
      <family val="2"/>
    </font>
    <font>
      <b/>
      <sz val="10"/>
      <color indexed="12"/>
      <name val="Arial"/>
      <family val="2"/>
    </font>
    <font>
      <b/>
      <sz val="12"/>
      <color indexed="12"/>
      <name val="Arial"/>
      <family val="2"/>
    </font>
    <font>
      <b/>
      <sz val="8"/>
      <name val="Arial"/>
      <family val="2"/>
    </font>
    <font>
      <b/>
      <sz val="11"/>
      <color indexed="10"/>
      <name val="Arial"/>
      <family val="2"/>
    </font>
    <font>
      <b/>
      <i/>
      <sz val="10"/>
      <color indexed="12"/>
      <name val="Arial"/>
      <family val="2"/>
    </font>
    <font>
      <sz val="10"/>
      <color indexed="58"/>
      <name val="Arial"/>
      <family val="0"/>
    </font>
    <font>
      <b/>
      <u val="single"/>
      <sz val="10"/>
      <color indexed="58"/>
      <name val="Arial"/>
      <family val="2"/>
    </font>
    <font>
      <sz val="10"/>
      <color indexed="59"/>
      <name val="Arial"/>
      <family val="0"/>
    </font>
    <font>
      <b/>
      <sz val="20"/>
      <name val="Arial"/>
      <family val="2"/>
    </font>
    <font>
      <b/>
      <sz val="10"/>
      <color indexed="59"/>
      <name val="Arial"/>
      <family val="2"/>
    </font>
    <font>
      <b/>
      <u val="single"/>
      <sz val="10"/>
      <color indexed="59"/>
      <name val="Arial"/>
      <family val="2"/>
    </font>
    <font>
      <b/>
      <u val="single"/>
      <sz val="10"/>
      <color indexed="10"/>
      <name val="Arial"/>
      <family val="2"/>
    </font>
  </fonts>
  <fills count="10">
    <fill>
      <patternFill/>
    </fill>
    <fill>
      <patternFill patternType="gray125"/>
    </fill>
    <fill>
      <patternFill patternType="solid">
        <fgColor indexed="22"/>
        <bgColor indexed="64"/>
      </patternFill>
    </fill>
    <fill>
      <patternFill patternType="solid">
        <fgColor indexed="43"/>
        <bgColor indexed="64"/>
      </patternFill>
    </fill>
    <fill>
      <patternFill patternType="gray125">
        <bgColor indexed="8"/>
      </patternFill>
    </fill>
    <fill>
      <patternFill patternType="solid">
        <fgColor indexed="8"/>
        <bgColor indexed="64"/>
      </patternFill>
    </fill>
    <fill>
      <patternFill patternType="solid">
        <fgColor indexed="23"/>
        <bgColor indexed="64"/>
      </patternFill>
    </fill>
    <fill>
      <patternFill patternType="solid">
        <fgColor indexed="63"/>
        <bgColor indexed="64"/>
      </patternFill>
    </fill>
    <fill>
      <patternFill patternType="solid">
        <fgColor indexed="45"/>
        <bgColor indexed="64"/>
      </patternFill>
    </fill>
    <fill>
      <patternFill patternType="solid">
        <fgColor indexed="54"/>
        <bgColor indexed="64"/>
      </patternFill>
    </fill>
  </fills>
  <borders count="24">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9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0"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1" fillId="0" borderId="0" xfId="0" applyFont="1" applyAlignment="1">
      <alignment/>
    </xf>
    <xf numFmtId="0" fontId="12" fillId="0" borderId="0" xfId="0" applyFont="1" applyAlignment="1">
      <alignment/>
    </xf>
    <xf numFmtId="0" fontId="0" fillId="0" borderId="0" xfId="21" applyFont="1">
      <alignment/>
      <protection locked="0"/>
    </xf>
    <xf numFmtId="0" fontId="0" fillId="0" borderId="4"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3" xfId="0" applyFont="1" applyBorder="1" applyAlignment="1">
      <alignment/>
    </xf>
    <xf numFmtId="0" fontId="0" fillId="0" borderId="0" xfId="0" applyFont="1" applyAlignment="1">
      <alignment/>
    </xf>
    <xf numFmtId="0" fontId="18"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4" fillId="0" borderId="0" xfId="0" applyFont="1" applyAlignment="1" applyProtection="1">
      <alignment/>
      <protection locked="0"/>
    </xf>
    <xf numFmtId="0" fontId="15" fillId="0" borderId="0" xfId="0" applyFont="1" applyFill="1" applyAlignment="1" applyProtection="1">
      <alignment/>
      <protection locked="0"/>
    </xf>
    <xf numFmtId="0" fontId="12" fillId="0" borderId="0" xfId="0" applyFont="1" applyAlignment="1" applyProtection="1">
      <alignment/>
      <protection locked="0"/>
    </xf>
    <xf numFmtId="0" fontId="4" fillId="0" borderId="0" xfId="0" applyFont="1" applyBorder="1" applyAlignment="1" applyProtection="1">
      <alignment/>
      <protection locked="0"/>
    </xf>
    <xf numFmtId="0" fontId="14" fillId="0" borderId="0" xfId="0" applyFont="1" applyBorder="1" applyAlignment="1" applyProtection="1">
      <alignment/>
      <protection locked="0"/>
    </xf>
    <xf numFmtId="0" fontId="15" fillId="0" borderId="0" xfId="0" applyFont="1" applyFill="1" applyBorder="1" applyAlignment="1" applyProtection="1">
      <alignment/>
      <protection locked="0"/>
    </xf>
    <xf numFmtId="0" fontId="14" fillId="0" borderId="0" xfId="0" applyFont="1" applyAlignment="1" applyProtection="1">
      <alignment/>
      <protection locked="0"/>
    </xf>
    <xf numFmtId="0" fontId="16" fillId="0" borderId="0" xfId="0" applyFont="1" applyFill="1" applyAlignment="1" applyProtection="1">
      <alignment/>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7" fontId="17" fillId="0" borderId="0" xfId="0" applyNumberFormat="1" applyFont="1" applyFill="1" applyAlignment="1">
      <alignment horizontal="center"/>
    </xf>
    <xf numFmtId="42" fontId="0" fillId="0" borderId="0" xfId="0" applyNumberFormat="1" applyAlignment="1">
      <alignment/>
    </xf>
    <xf numFmtId="0" fontId="4" fillId="0" borderId="8" xfId="0" applyFont="1" applyBorder="1" applyAlignment="1">
      <alignment/>
    </xf>
    <xf numFmtId="0" fontId="0" fillId="0" borderId="8" xfId="0" applyBorder="1" applyAlignment="1">
      <alignment/>
    </xf>
    <xf numFmtId="0" fontId="2" fillId="0" borderId="0" xfId="0" applyFont="1" applyAlignment="1">
      <alignment/>
    </xf>
    <xf numFmtId="0" fontId="0" fillId="0" borderId="0" xfId="0" applyFill="1" applyBorder="1" applyAlignment="1">
      <alignmen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0" fontId="0" fillId="0" borderId="0" xfId="0" applyFont="1" applyFill="1" applyBorder="1" applyAlignment="1">
      <alignment vertical="top"/>
    </xf>
    <xf numFmtId="0" fontId="13" fillId="0" borderId="0" xfId="0" applyFont="1" applyFill="1" applyBorder="1" applyAlignment="1">
      <alignment vertical="top"/>
    </xf>
    <xf numFmtId="0" fontId="2" fillId="0" borderId="0" xfId="0" applyFont="1" applyFill="1" applyBorder="1" applyAlignment="1">
      <alignment horizontal="left" vertical="top"/>
    </xf>
    <xf numFmtId="0" fontId="20" fillId="0" borderId="0" xfId="0" applyFont="1" applyFill="1" applyBorder="1" applyAlignment="1">
      <alignment vertical="top"/>
    </xf>
    <xf numFmtId="0" fontId="20" fillId="0" borderId="9" xfId="0" applyFont="1" applyFill="1" applyBorder="1" applyAlignment="1">
      <alignment vertical="top"/>
    </xf>
    <xf numFmtId="44" fontId="0" fillId="0" borderId="10" xfId="17" applyFill="1" applyBorder="1" applyAlignment="1">
      <alignment vertical="top"/>
    </xf>
    <xf numFmtId="0" fontId="20" fillId="0" borderId="11" xfId="0" applyFont="1" applyFill="1" applyBorder="1" applyAlignment="1">
      <alignment vertical="top"/>
    </xf>
    <xf numFmtId="44" fontId="0" fillId="0" borderId="7" xfId="17" applyFill="1" applyBorder="1" applyAlignment="1">
      <alignment vertical="top"/>
    </xf>
    <xf numFmtId="44" fontId="0" fillId="0" borderId="0" xfId="17" applyFill="1" applyBorder="1" applyAlignment="1">
      <alignment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0" fontId="1" fillId="0" borderId="4" xfId="0" applyFont="1" applyBorder="1" applyAlignment="1">
      <alignment horizontal="left"/>
    </xf>
    <xf numFmtId="0" fontId="21" fillId="2" borderId="0" xfId="0" applyFont="1" applyFill="1" applyAlignment="1">
      <alignment/>
    </xf>
    <xf numFmtId="0" fontId="14" fillId="2" borderId="0" xfId="0" applyFont="1" applyFill="1" applyAlignment="1">
      <alignment/>
    </xf>
    <xf numFmtId="0" fontId="22" fillId="0" borderId="0" xfId="0" applyFont="1" applyFill="1" applyAlignment="1">
      <alignment/>
    </xf>
    <xf numFmtId="166" fontId="23" fillId="3" borderId="12" xfId="0" applyNumberFormat="1" applyFont="1" applyFill="1" applyBorder="1" applyAlignment="1">
      <alignment horizontal="centerContinuous"/>
    </xf>
    <xf numFmtId="166" fontId="23" fillId="3" borderId="13" xfId="0" applyNumberFormat="1" applyFont="1" applyFill="1" applyBorder="1" applyAlignment="1">
      <alignment horizontal="centerContinuous"/>
    </xf>
    <xf numFmtId="0" fontId="23" fillId="3" borderId="13" xfId="0" applyFont="1" applyFill="1" applyBorder="1" applyAlignment="1">
      <alignment horizontal="centerContinuous"/>
    </xf>
    <xf numFmtId="0" fontId="23" fillId="3" borderId="14" xfId="0" applyFont="1" applyFill="1" applyBorder="1" applyAlignment="1">
      <alignment horizontal="centerContinuous"/>
    </xf>
    <xf numFmtId="0" fontId="24" fillId="3" borderId="1" xfId="0" applyFont="1" applyFill="1" applyBorder="1" applyAlignment="1">
      <alignment/>
    </xf>
    <xf numFmtId="0" fontId="24" fillId="3" borderId="15" xfId="0" applyFont="1" applyFill="1" applyBorder="1" applyAlignment="1">
      <alignment/>
    </xf>
    <xf numFmtId="0" fontId="24" fillId="3" borderId="2" xfId="0" applyFont="1" applyFill="1" applyBorder="1" applyAlignment="1">
      <alignment/>
    </xf>
    <xf numFmtId="0" fontId="25" fillId="3" borderId="15" xfId="0" applyFont="1" applyFill="1" applyBorder="1" applyAlignment="1">
      <alignment horizontal="centerContinuous"/>
    </xf>
    <xf numFmtId="0" fontId="26" fillId="3" borderId="15" xfId="0" applyFont="1" applyFill="1" applyBorder="1" applyAlignment="1">
      <alignment horizontal="centerContinuous"/>
    </xf>
    <xf numFmtId="0" fontId="27" fillId="3" borderId="13" xfId="0" applyFont="1" applyFill="1" applyBorder="1" applyAlignment="1">
      <alignment horizontal="centerContinuous"/>
    </xf>
    <xf numFmtId="0" fontId="27" fillId="3" borderId="14" xfId="0" applyFont="1" applyFill="1" applyBorder="1" applyAlignment="1">
      <alignment/>
    </xf>
    <xf numFmtId="0" fontId="27" fillId="0" borderId="13" xfId="0" applyFont="1" applyBorder="1" applyAlignment="1">
      <alignment/>
    </xf>
    <xf numFmtId="166" fontId="28" fillId="0" borderId="12" xfId="0" applyNumberFormat="1" applyFont="1" applyBorder="1" applyAlignment="1">
      <alignment horizontal="centerContinuous"/>
    </xf>
    <xf numFmtId="166" fontId="27" fillId="0" borderId="13" xfId="0" applyNumberFormat="1" applyFont="1" applyBorder="1" applyAlignment="1">
      <alignment horizontal="centerContinuous"/>
    </xf>
    <xf numFmtId="166" fontId="27" fillId="0" borderId="14" xfId="0" applyNumberFormat="1" applyFont="1" applyBorder="1" applyAlignment="1">
      <alignment horizontal="centerContinuous"/>
    </xf>
    <xf numFmtId="0" fontId="27" fillId="0" borderId="13" xfId="0" applyFont="1" applyBorder="1" applyAlignment="1">
      <alignment horizontal="centerContinuous"/>
    </xf>
    <xf numFmtId="0" fontId="27" fillId="0" borderId="14" xfId="0" applyFont="1" applyBorder="1" applyAlignment="1">
      <alignment horizontal="centerContinuous"/>
    </xf>
    <xf numFmtId="0" fontId="24" fillId="4" borderId="0" xfId="0" applyFont="1" applyFill="1" applyAlignment="1">
      <alignment/>
    </xf>
    <xf numFmtId="0" fontId="24" fillId="0" borderId="0" xfId="0" applyFont="1" applyAlignment="1">
      <alignment/>
    </xf>
    <xf numFmtId="0" fontId="24" fillId="3" borderId="3" xfId="0" applyFont="1" applyFill="1" applyBorder="1" applyAlignment="1">
      <alignment/>
    </xf>
    <xf numFmtId="0" fontId="30" fillId="3" borderId="0" xfId="0" applyFont="1" applyFill="1" applyBorder="1" applyAlignment="1">
      <alignment horizontal="centerContinuous"/>
    </xf>
    <xf numFmtId="0" fontId="30" fillId="3" borderId="4" xfId="0" applyFont="1" applyFill="1" applyBorder="1" applyAlignment="1">
      <alignment horizontal="centerContinuous"/>
    </xf>
    <xf numFmtId="0" fontId="30" fillId="3" borderId="13" xfId="0" applyFont="1" applyFill="1" applyBorder="1" applyAlignment="1">
      <alignment horizontal="centerContinuous"/>
    </xf>
    <xf numFmtId="0" fontId="31" fillId="3" borderId="16" xfId="0" applyFont="1" applyFill="1" applyBorder="1" applyAlignment="1">
      <alignment horizontal="centerContinuous" wrapText="1"/>
    </xf>
    <xf numFmtId="0" fontId="31" fillId="3" borderId="13" xfId="0" applyFont="1" applyFill="1" applyBorder="1" applyAlignment="1">
      <alignment horizontal="centerContinuous" wrapText="1"/>
    </xf>
    <xf numFmtId="0" fontId="31" fillId="3" borderId="17" xfId="0" applyFont="1" applyFill="1" applyBorder="1" applyAlignment="1">
      <alignment horizontal="centerContinuous" wrapText="1"/>
    </xf>
    <xf numFmtId="0" fontId="32" fillId="2" borderId="1" xfId="0" applyFont="1" applyFill="1" applyBorder="1" applyAlignment="1">
      <alignment horizontal="centerContinuous"/>
    </xf>
    <xf numFmtId="0" fontId="32" fillId="2" borderId="2" xfId="0" applyFont="1" applyFill="1" applyBorder="1" applyAlignment="1">
      <alignment horizontal="centerContinuous"/>
    </xf>
    <xf numFmtId="0" fontId="24" fillId="0" borderId="0" xfId="0" applyFont="1" applyBorder="1" applyAlignment="1">
      <alignment/>
    </xf>
    <xf numFmtId="166" fontId="33" fillId="2" borderId="5" xfId="0" applyNumberFormat="1" applyFont="1" applyFill="1" applyBorder="1" applyAlignment="1">
      <alignment/>
    </xf>
    <xf numFmtId="166" fontId="33" fillId="2" borderId="8" xfId="0" applyNumberFormat="1" applyFont="1" applyFill="1" applyBorder="1" applyAlignment="1">
      <alignment/>
    </xf>
    <xf numFmtId="166" fontId="33" fillId="2" borderId="6" xfId="0" applyNumberFormat="1" applyFont="1" applyFill="1" applyBorder="1" applyAlignment="1">
      <alignment/>
    </xf>
    <xf numFmtId="0" fontId="33" fillId="2" borderId="8" xfId="0" applyFont="1" applyFill="1" applyBorder="1" applyAlignment="1">
      <alignment/>
    </xf>
    <xf numFmtId="0" fontId="33" fillId="2" borderId="0" xfId="0" applyFont="1" applyFill="1" applyBorder="1" applyAlignment="1">
      <alignment/>
    </xf>
    <xf numFmtId="0" fontId="24" fillId="0" borderId="17" xfId="0" applyFont="1" applyBorder="1" applyAlignment="1">
      <alignment wrapText="1"/>
    </xf>
    <xf numFmtId="0" fontId="34" fillId="3" borderId="17" xfId="0" applyFont="1" applyFill="1" applyBorder="1" applyAlignment="1">
      <alignment horizontal="centerContinuous" wrapText="1"/>
    </xf>
    <xf numFmtId="0" fontId="34" fillId="3" borderId="8" xfId="0" applyFont="1" applyFill="1" applyBorder="1" applyAlignment="1">
      <alignment horizontal="centerContinuous" wrapText="1"/>
    </xf>
    <xf numFmtId="0" fontId="35" fillId="3" borderId="8" xfId="0" applyFont="1" applyFill="1" applyBorder="1" applyAlignment="1">
      <alignment horizontal="center" wrapText="1"/>
    </xf>
    <xf numFmtId="0" fontId="37" fillId="3" borderId="11" xfId="0" applyFont="1" applyFill="1" applyBorder="1" applyAlignment="1">
      <alignment horizontal="centerContinuous" wrapText="1"/>
    </xf>
    <xf numFmtId="0" fontId="37" fillId="3" borderId="7" xfId="0" applyFont="1" applyFill="1" applyBorder="1" applyAlignment="1">
      <alignment horizontal="centerContinuous" wrapText="1"/>
    </xf>
    <xf numFmtId="0" fontId="35" fillId="3" borderId="18" xfId="0" applyFont="1" applyFill="1" applyBorder="1" applyAlignment="1">
      <alignment horizontal="centerContinuous" wrapText="1"/>
    </xf>
    <xf numFmtId="0" fontId="38" fillId="2" borderId="17" xfId="0" applyFont="1" applyFill="1" applyBorder="1" applyAlignment="1">
      <alignment horizontal="center" wrapText="1"/>
    </xf>
    <xf numFmtId="0" fontId="34" fillId="3" borderId="8" xfId="0" applyFont="1" applyFill="1" applyBorder="1" applyAlignment="1">
      <alignment horizontal="center" textRotation="90" wrapText="1"/>
    </xf>
    <xf numFmtId="166" fontId="39" fillId="3" borderId="19" xfId="0" applyNumberFormat="1" applyFont="1" applyFill="1" applyBorder="1" applyAlignment="1">
      <alignment textRotation="90" wrapText="1"/>
    </xf>
    <xf numFmtId="166" fontId="39" fillId="3" borderId="20" xfId="0" applyNumberFormat="1" applyFont="1" applyFill="1" applyBorder="1" applyAlignment="1">
      <alignment textRotation="90" wrapText="1"/>
    </xf>
    <xf numFmtId="166" fontId="39" fillId="3" borderId="21" xfId="0" applyNumberFormat="1" applyFont="1" applyFill="1" applyBorder="1" applyAlignment="1">
      <alignment textRotation="90" wrapText="1"/>
    </xf>
    <xf numFmtId="0" fontId="40" fillId="3" borderId="20" xfId="0" applyFont="1" applyFill="1" applyBorder="1" applyAlignment="1">
      <alignment textRotation="90" wrapText="1"/>
    </xf>
    <xf numFmtId="0" fontId="40" fillId="3" borderId="22" xfId="0" applyFont="1" applyFill="1" applyBorder="1" applyAlignment="1">
      <alignment textRotation="90" wrapText="1"/>
    </xf>
    <xf numFmtId="0" fontId="40" fillId="3" borderId="23" xfId="0" applyFont="1" applyFill="1" applyBorder="1" applyAlignment="1">
      <alignment textRotation="90" wrapText="1"/>
    </xf>
    <xf numFmtId="0" fontId="24" fillId="3" borderId="0" xfId="0" applyFont="1" applyFill="1" applyAlignment="1">
      <alignment wrapText="1"/>
    </xf>
    <xf numFmtId="0" fontId="34" fillId="0" borderId="0" xfId="0" applyFont="1" applyAlignment="1">
      <alignment horizontal="center" wrapText="1"/>
    </xf>
    <xf numFmtId="0" fontId="2" fillId="0" borderId="8" xfId="0" applyFont="1" applyBorder="1" applyAlignment="1">
      <alignment horizontal="center" wrapText="1"/>
    </xf>
    <xf numFmtId="0" fontId="24" fillId="0" borderId="0" xfId="0" applyFont="1" applyAlignment="1">
      <alignment wrapText="1"/>
    </xf>
    <xf numFmtId="0" fontId="24" fillId="5" borderId="0" xfId="0" applyFont="1" applyFill="1" applyAlignment="1">
      <alignment/>
    </xf>
    <xf numFmtId="0" fontId="24" fillId="2" borderId="0" xfId="0" applyFont="1" applyFill="1" applyAlignment="1">
      <alignment/>
    </xf>
    <xf numFmtId="0" fontId="41" fillId="2" borderId="0" xfId="0" applyFont="1" applyFill="1" applyAlignment="1">
      <alignment/>
    </xf>
    <xf numFmtId="0" fontId="42" fillId="2" borderId="0" xfId="0" applyFont="1" applyFill="1" applyAlignment="1">
      <alignment/>
    </xf>
    <xf numFmtId="0" fontId="43" fillId="2" borderId="0" xfId="0" applyFont="1" applyFill="1" applyAlignment="1">
      <alignment/>
    </xf>
    <xf numFmtId="0" fontId="44" fillId="2" borderId="0" xfId="0" applyFont="1" applyFill="1" applyAlignment="1">
      <alignment/>
    </xf>
    <xf numFmtId="0" fontId="43" fillId="5" borderId="0" xfId="0" applyFont="1" applyFill="1" applyAlignment="1">
      <alignment/>
    </xf>
    <xf numFmtId="43" fontId="45" fillId="6" borderId="0" xfId="15" applyFont="1" applyFill="1" applyAlignment="1">
      <alignment/>
    </xf>
    <xf numFmtId="0" fontId="45" fillId="6" borderId="0" xfId="0" applyFont="1" applyFill="1" applyAlignment="1">
      <alignment/>
    </xf>
    <xf numFmtId="0" fontId="46" fillId="5" borderId="0" xfId="0" applyFont="1" applyFill="1" applyAlignment="1">
      <alignment/>
    </xf>
    <xf numFmtId="0" fontId="42" fillId="0" borderId="0" xfId="0" applyFont="1" applyFill="1" applyAlignment="1">
      <alignment/>
    </xf>
    <xf numFmtId="166" fontId="6" fillId="5" borderId="0" xfId="0" applyNumberFormat="1" applyFont="1" applyFill="1" applyAlignment="1">
      <alignment/>
    </xf>
    <xf numFmtId="166" fontId="6" fillId="5" borderId="0" xfId="0" applyNumberFormat="1" applyFont="1" applyFill="1" applyAlignment="1">
      <alignment horizontal="left"/>
    </xf>
    <xf numFmtId="166" fontId="6" fillId="5" borderId="4" xfId="0" applyNumberFormat="1" applyFont="1" applyFill="1" applyBorder="1" applyAlignment="1">
      <alignment/>
    </xf>
    <xf numFmtId="184" fontId="6" fillId="5" borderId="0" xfId="15" applyNumberFormat="1" applyFont="1" applyFill="1" applyAlignment="1">
      <alignment/>
    </xf>
    <xf numFmtId="0" fontId="47" fillId="5" borderId="0" xfId="0" applyFont="1" applyFill="1" applyAlignment="1">
      <alignment/>
    </xf>
    <xf numFmtId="0" fontId="34" fillId="0" borderId="0" xfId="0" applyFont="1" applyFill="1" applyAlignment="1">
      <alignment/>
    </xf>
    <xf numFmtId="0" fontId="34" fillId="0" borderId="0" xfId="0" applyFont="1" applyFill="1" applyAlignment="1">
      <alignment horizontal="center"/>
    </xf>
    <xf numFmtId="0" fontId="46" fillId="7" borderId="0" xfId="0" applyFont="1" applyFill="1" applyAlignment="1">
      <alignment horizontal="center"/>
    </xf>
    <xf numFmtId="0" fontId="37" fillId="0" borderId="0" xfId="0" applyFont="1" applyFill="1" applyAlignment="1">
      <alignment horizontal="center"/>
    </xf>
    <xf numFmtId="0" fontId="34" fillId="2" borderId="0" xfId="0" applyFont="1" applyFill="1" applyAlignment="1">
      <alignment horizontal="center"/>
    </xf>
    <xf numFmtId="0" fontId="34" fillId="7" borderId="0" xfId="0" applyFont="1" applyFill="1" applyAlignment="1">
      <alignment horizontal="center"/>
    </xf>
    <xf numFmtId="0" fontId="24" fillId="0" borderId="0" xfId="0" applyFont="1" applyFill="1" applyAlignment="1">
      <alignment/>
    </xf>
    <xf numFmtId="0" fontId="46" fillId="0" borderId="0" xfId="0" applyFont="1" applyFill="1" applyAlignment="1">
      <alignment/>
    </xf>
    <xf numFmtId="0" fontId="49" fillId="0" borderId="0" xfId="0" applyFont="1" applyFill="1" applyAlignment="1">
      <alignment/>
    </xf>
    <xf numFmtId="0" fontId="49" fillId="8" borderId="13" xfId="0" applyFont="1" applyFill="1" applyBorder="1" applyAlignment="1">
      <alignment/>
    </xf>
    <xf numFmtId="0" fontId="50" fillId="8" borderId="13" xfId="0" applyFont="1" applyFill="1" applyBorder="1" applyAlignment="1">
      <alignment/>
    </xf>
    <xf numFmtId="166" fontId="46" fillId="8" borderId="14" xfId="0" applyNumberFormat="1" applyFont="1" applyFill="1" applyBorder="1" applyAlignment="1">
      <alignment/>
    </xf>
    <xf numFmtId="166" fontId="51" fillId="0" borderId="0" xfId="0" applyNumberFormat="1" applyFont="1" applyFill="1" applyBorder="1" applyAlignment="1">
      <alignment/>
    </xf>
    <xf numFmtId="0" fontId="49" fillId="2" borderId="0" xfId="0" applyFont="1" applyFill="1" applyAlignment="1">
      <alignment/>
    </xf>
    <xf numFmtId="0" fontId="52" fillId="0" borderId="0" xfId="0" applyFont="1" applyFill="1" applyAlignment="1">
      <alignment/>
    </xf>
    <xf numFmtId="0" fontId="49" fillId="0" borderId="0" xfId="0" applyFont="1" applyFill="1" applyAlignment="1">
      <alignment horizontal="left"/>
    </xf>
    <xf numFmtId="0" fontId="2" fillId="3" borderId="1" xfId="0" applyFont="1" applyFill="1" applyBorder="1" applyAlignment="1">
      <alignment horizontal="centerContinuous"/>
    </xf>
    <xf numFmtId="0" fontId="0" fillId="3" borderId="15" xfId="0" applyFill="1" applyBorder="1" applyAlignment="1">
      <alignment horizontal="centerContinuous"/>
    </xf>
    <xf numFmtId="166" fontId="0" fillId="3" borderId="15" xfId="0" applyNumberFormat="1" applyFill="1" applyBorder="1" applyAlignment="1">
      <alignment horizontal="centerContinuous"/>
    </xf>
    <xf numFmtId="0" fontId="53" fillId="3" borderId="15" xfId="0" applyFont="1" applyFill="1" applyBorder="1" applyAlignment="1">
      <alignment horizontal="centerContinuous"/>
    </xf>
    <xf numFmtId="0" fontId="2" fillId="0" borderId="0" xfId="0" applyFont="1" applyFill="1" applyAlignment="1">
      <alignment/>
    </xf>
    <xf numFmtId="0" fontId="54" fillId="0" borderId="1" xfId="0" applyFont="1" applyBorder="1" applyAlignment="1" quotePrefix="1">
      <alignment/>
    </xf>
    <xf numFmtId="0" fontId="55" fillId="0" borderId="15" xfId="0" applyFont="1" applyFill="1" applyBorder="1" applyAlignment="1">
      <alignment/>
    </xf>
    <xf numFmtId="0" fontId="55" fillId="0" borderId="15" xfId="0" applyFont="1" applyBorder="1" applyAlignment="1">
      <alignment/>
    </xf>
    <xf numFmtId="0" fontId="56" fillId="0" borderId="15" xfId="0" applyFont="1" applyFill="1" applyBorder="1" applyAlignment="1">
      <alignment/>
    </xf>
    <xf numFmtId="0" fontId="55" fillId="2" borderId="15" xfId="0" applyFont="1" applyFill="1" applyBorder="1" applyAlignment="1">
      <alignment/>
    </xf>
    <xf numFmtId="0" fontId="57" fillId="2" borderId="2" xfId="0" applyFont="1" applyFill="1" applyBorder="1" applyAlignment="1">
      <alignment horizontal="center"/>
    </xf>
    <xf numFmtId="0" fontId="58"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0" fillId="3" borderId="0" xfId="0" applyFill="1" applyBorder="1" applyAlignment="1">
      <alignment/>
    </xf>
    <xf numFmtId="0" fontId="53" fillId="3" borderId="0" xfId="0" applyFont="1" applyFill="1" applyBorder="1" applyAlignment="1">
      <alignment textRotation="91"/>
    </xf>
    <xf numFmtId="0" fontId="58" fillId="0" borderId="3" xfId="0" applyFont="1" applyBorder="1" applyAlignment="1">
      <alignment/>
    </xf>
    <xf numFmtId="0" fontId="55" fillId="0" borderId="0" xfId="0" applyFont="1" applyBorder="1" applyAlignment="1">
      <alignment/>
    </xf>
    <xf numFmtId="0" fontId="56" fillId="0" borderId="0" xfId="0" applyFont="1" applyFill="1" applyBorder="1" applyAlignment="1">
      <alignment/>
    </xf>
    <xf numFmtId="0" fontId="55" fillId="2" borderId="0" xfId="0" applyFont="1" applyFill="1" applyBorder="1" applyAlignment="1">
      <alignment/>
    </xf>
    <xf numFmtId="0" fontId="59" fillId="2" borderId="4" xfId="0" applyFont="1" applyFill="1" applyBorder="1" applyAlignment="1">
      <alignment horizontal="center"/>
    </xf>
    <xf numFmtId="0" fontId="2" fillId="0" borderId="0" xfId="0" applyFont="1" applyAlignment="1">
      <alignment horizontal="left"/>
    </xf>
    <xf numFmtId="5" fontId="2" fillId="0" borderId="0" xfId="0" applyNumberFormat="1" applyFont="1" applyAlignment="1">
      <alignment/>
    </xf>
    <xf numFmtId="0" fontId="58" fillId="0" borderId="3" xfId="0" applyFont="1" applyBorder="1" applyAlignment="1">
      <alignment/>
    </xf>
    <xf numFmtId="0" fontId="55" fillId="0" borderId="0" xfId="0" applyFont="1" applyBorder="1" applyAlignment="1">
      <alignment/>
    </xf>
    <xf numFmtId="0" fontId="56" fillId="0" borderId="0" xfId="0" applyFont="1" applyFill="1" applyBorder="1" applyAlignment="1">
      <alignment/>
    </xf>
    <xf numFmtId="0" fontId="55" fillId="2" borderId="0" xfId="0" applyFont="1" applyFill="1" applyBorder="1" applyAlignment="1">
      <alignment/>
    </xf>
    <xf numFmtId="0" fontId="58" fillId="0" borderId="0" xfId="0" applyFont="1" applyBorder="1" applyAlignment="1">
      <alignment/>
    </xf>
    <xf numFmtId="0" fontId="13" fillId="0" borderId="5" xfId="0" applyFont="1" applyBorder="1" applyAlignment="1">
      <alignment/>
    </xf>
    <xf numFmtId="0" fontId="13" fillId="0" borderId="8" xfId="0" applyFont="1" applyBorder="1" applyAlignment="1">
      <alignment/>
    </xf>
    <xf numFmtId="0" fontId="61" fillId="0" borderId="8" xfId="0" applyFont="1" applyBorder="1" applyAlignment="1">
      <alignment/>
    </xf>
    <xf numFmtId="0" fontId="62" fillId="0" borderId="8" xfId="0" applyFont="1" applyFill="1" applyBorder="1" applyAlignment="1">
      <alignment/>
    </xf>
    <xf numFmtId="0" fontId="13" fillId="2" borderId="8" xfId="0" applyFont="1" applyFill="1" applyBorder="1" applyAlignment="1">
      <alignment/>
    </xf>
    <xf numFmtId="0" fontId="13" fillId="2" borderId="6" xfId="0" applyFont="1" applyFill="1" applyBorder="1" applyAlignment="1">
      <alignment/>
    </xf>
    <xf numFmtId="0" fontId="13" fillId="0" borderId="0" xfId="0" applyFont="1" applyBorder="1" applyAlignment="1">
      <alignment/>
    </xf>
    <xf numFmtId="0" fontId="0" fillId="9" borderId="0" xfId="0" applyFill="1" applyAlignment="1">
      <alignment/>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0" fontId="23" fillId="3" borderId="13" xfId="0" applyFont="1" applyFill="1" applyBorder="1" applyAlignment="1">
      <alignment horizontal="center"/>
    </xf>
    <xf numFmtId="0" fontId="29" fillId="0" borderId="12" xfId="0" applyFont="1" applyBorder="1" applyAlignment="1">
      <alignment horizontal="center"/>
    </xf>
    <xf numFmtId="0" fontId="33" fillId="2" borderId="5" xfId="0" applyFont="1" applyFill="1" applyBorder="1" applyAlignment="1">
      <alignment horizontal="center"/>
    </xf>
    <xf numFmtId="0" fontId="40" fillId="3" borderId="19" xfId="0" applyFont="1" applyFill="1" applyBorder="1" applyAlignment="1">
      <alignment horizontal="center" textRotation="90" wrapText="1"/>
    </xf>
    <xf numFmtId="0" fontId="45" fillId="6" borderId="0" xfId="0" applyFont="1" applyFill="1" applyAlignment="1">
      <alignment horizontal="center"/>
    </xf>
    <xf numFmtId="184" fontId="6" fillId="5" borderId="0" xfId="15" applyNumberFormat="1" applyFont="1" applyFill="1" applyAlignment="1">
      <alignment horizontal="center"/>
    </xf>
    <xf numFmtId="0" fontId="49" fillId="0" borderId="0" xfId="0" applyFont="1" applyFill="1" applyAlignment="1">
      <alignment horizontal="center"/>
    </xf>
    <xf numFmtId="0" fontId="2" fillId="0" borderId="0" xfId="0" applyFont="1" applyFill="1" applyAlignment="1">
      <alignment horizontal="center"/>
    </xf>
    <xf numFmtId="0" fontId="27" fillId="0" borderId="13" xfId="0" applyFont="1" applyBorder="1" applyAlignment="1">
      <alignment horizontal="center"/>
    </xf>
    <xf numFmtId="0" fontId="33" fillId="2" borderId="8" xfId="0" applyFont="1" applyFill="1" applyBorder="1" applyAlignment="1">
      <alignment horizontal="center"/>
    </xf>
    <xf numFmtId="0" fontId="40" fillId="3" borderId="20" xfId="0" applyFont="1" applyFill="1" applyBorder="1" applyAlignment="1">
      <alignment horizontal="center" textRotation="90" wrapText="1"/>
    </xf>
    <xf numFmtId="0" fontId="0" fillId="3" borderId="15" xfId="0" applyFill="1" applyBorder="1" applyAlignment="1">
      <alignment horizontal="center"/>
    </xf>
    <xf numFmtId="1" fontId="0" fillId="0" borderId="0" xfId="0" applyNumberFormat="1" applyAlignment="1" applyProtection="1">
      <alignment horizontal="center"/>
      <protection locked="0"/>
    </xf>
    <xf numFmtId="9" fontId="0" fillId="0" borderId="0" xfId="22" applyAlignment="1" applyProtection="1">
      <alignment/>
      <protection locked="0"/>
    </xf>
    <xf numFmtId="9" fontId="0" fillId="2" borderId="0" xfId="22" applyFill="1" applyAlignment="1">
      <alignment/>
    </xf>
    <xf numFmtId="9" fontId="24" fillId="3" borderId="15" xfId="22" applyFont="1" applyFill="1" applyBorder="1" applyAlignment="1">
      <alignment/>
    </xf>
    <xf numFmtId="0" fontId="63" fillId="0" borderId="0" xfId="0" applyFont="1" applyAlignment="1" applyProtection="1">
      <alignment/>
      <protection locked="0"/>
    </xf>
    <xf numFmtId="0" fontId="64" fillId="0" borderId="0" xfId="0" applyFont="1" applyAlignment="1" applyProtection="1">
      <alignment/>
      <protection locked="0"/>
    </xf>
    <xf numFmtId="0" fontId="3" fillId="0" borderId="0" xfId="0" applyFont="1" applyAlignment="1" applyProtection="1">
      <alignment/>
      <protection locked="0"/>
    </xf>
    <xf numFmtId="43" fontId="0" fillId="0" borderId="0" xfId="15" applyAlignment="1" applyProtection="1">
      <alignment/>
      <protection locked="0"/>
    </xf>
    <xf numFmtId="0" fontId="2" fillId="3" borderId="3" xfId="0" applyFont="1" applyFill="1" applyBorder="1" applyAlignment="1" applyProtection="1">
      <alignment/>
      <protection locked="0"/>
    </xf>
    <xf numFmtId="0" fontId="0" fillId="3" borderId="0" xfId="0" applyFill="1" applyBorder="1" applyAlignment="1" applyProtection="1">
      <alignment/>
      <protection locked="0"/>
    </xf>
    <xf numFmtId="166" fontId="0" fillId="3" borderId="0" xfId="0" applyNumberFormat="1" applyFill="1" applyBorder="1" applyAlignment="1" applyProtection="1">
      <alignment/>
      <protection locked="0"/>
    </xf>
    <xf numFmtId="166" fontId="0" fillId="0" borderId="0" xfId="0" applyNumberFormat="1" applyFill="1" applyBorder="1" applyAlignment="1" applyProtection="1">
      <alignment/>
      <protection locked="0"/>
    </xf>
    <xf numFmtId="0" fontId="53" fillId="0" borderId="0" xfId="0" applyFont="1" applyFill="1" applyBorder="1" applyAlignment="1" applyProtection="1">
      <alignment textRotation="91"/>
      <protection locked="0"/>
    </xf>
    <xf numFmtId="1" fontId="0" fillId="3" borderId="0" xfId="0" applyNumberFormat="1" applyFill="1" applyBorder="1" applyAlignment="1" applyProtection="1">
      <alignment/>
      <protection locked="0"/>
    </xf>
    <xf numFmtId="166" fontId="60" fillId="3" borderId="0" xfId="0" applyNumberFormat="1" applyFont="1" applyFill="1" applyBorder="1" applyAlignment="1" applyProtection="1">
      <alignment horizontal="center"/>
      <protection locked="0"/>
    </xf>
    <xf numFmtId="166" fontId="60" fillId="0" borderId="0" xfId="0" applyNumberFormat="1" applyFont="1" applyFill="1" applyBorder="1" applyAlignment="1" applyProtection="1">
      <alignment horizontal="center"/>
      <protection locked="0"/>
    </xf>
    <xf numFmtId="166" fontId="2" fillId="3"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3" borderId="0" xfId="0" applyNumberForma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0" fontId="2" fillId="3" borderId="5" xfId="0" applyFont="1" applyFill="1" applyBorder="1" applyAlignment="1" applyProtection="1">
      <alignment/>
      <protection locked="0"/>
    </xf>
    <xf numFmtId="0" fontId="0" fillId="3" borderId="8" xfId="0" applyFill="1" applyBorder="1" applyAlignment="1" applyProtection="1">
      <alignment/>
      <protection locked="0"/>
    </xf>
    <xf numFmtId="1" fontId="0" fillId="3" borderId="8" xfId="0" applyNumberFormat="1" applyFill="1" applyBorder="1" applyAlignment="1" applyProtection="1">
      <alignment/>
      <protection locked="0"/>
    </xf>
    <xf numFmtId="166" fontId="0" fillId="3" borderId="8"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0" fontId="0" fillId="0" borderId="8" xfId="0" applyFill="1" applyBorder="1" applyAlignment="1" applyProtection="1">
      <alignment/>
      <protection locked="0"/>
    </xf>
    <xf numFmtId="0" fontId="0" fillId="3" borderId="8" xfId="0" applyFill="1" applyBorder="1" applyAlignment="1">
      <alignment/>
    </xf>
    <xf numFmtId="9" fontId="4" fillId="0" borderId="0" xfId="22" applyFont="1" applyAlignment="1" applyProtection="1">
      <alignment/>
      <protection locked="0"/>
    </xf>
    <xf numFmtId="9" fontId="30" fillId="3" borderId="0" xfId="22" applyFont="1" applyFill="1" applyBorder="1" applyAlignment="1">
      <alignment horizontal="centerContinuous"/>
    </xf>
    <xf numFmtId="9" fontId="34" fillId="3" borderId="17" xfId="22" applyFont="1" applyFill="1" applyBorder="1" applyAlignment="1">
      <alignment horizontal="centerContinuous" wrapText="1"/>
    </xf>
    <xf numFmtId="9" fontId="24" fillId="5" borderId="0" xfId="22" applyFont="1" applyFill="1" applyAlignment="1">
      <alignment wrapText="1"/>
    </xf>
    <xf numFmtId="9" fontId="24" fillId="5" borderId="0" xfId="22" applyFont="1" applyFill="1" applyAlignment="1">
      <alignment/>
    </xf>
    <xf numFmtId="9" fontId="34" fillId="0" borderId="0" xfId="22" applyFont="1" applyFill="1" applyAlignment="1">
      <alignment/>
    </xf>
    <xf numFmtId="9" fontId="24" fillId="0" borderId="0" xfId="22" applyFont="1" applyFill="1" applyAlignment="1">
      <alignment/>
    </xf>
    <xf numFmtId="9" fontId="50" fillId="8" borderId="12" xfId="22" applyFont="1" applyFill="1" applyBorder="1" applyAlignment="1">
      <alignment/>
    </xf>
    <xf numFmtId="9" fontId="50" fillId="0" borderId="0" xfId="22" applyFont="1" applyFill="1" applyAlignment="1">
      <alignment/>
    </xf>
    <xf numFmtId="9" fontId="2" fillId="0" borderId="0" xfId="22" applyFont="1" applyFill="1" applyAlignment="1">
      <alignment/>
    </xf>
    <xf numFmtId="9" fontId="2" fillId="0" borderId="0" xfId="22" applyFont="1" applyAlignment="1">
      <alignment/>
    </xf>
    <xf numFmtId="9" fontId="20" fillId="0" borderId="0" xfId="22" applyFont="1" applyAlignment="1" applyProtection="1">
      <alignment/>
      <protection locked="0"/>
    </xf>
    <xf numFmtId="0" fontId="65" fillId="0" borderId="0" xfId="0" applyFont="1" applyAlignment="1" applyProtection="1">
      <alignment/>
      <protection locked="0"/>
    </xf>
    <xf numFmtId="9" fontId="19" fillId="0" borderId="0" xfId="22" applyFont="1" applyAlignment="1" applyProtection="1">
      <alignment/>
      <protection locked="0"/>
    </xf>
    <xf numFmtId="0" fontId="13" fillId="0" borderId="0" xfId="0" applyFont="1" applyAlignment="1" applyProtection="1">
      <alignment/>
      <protection locked="0"/>
    </xf>
    <xf numFmtId="0" fontId="66" fillId="0" borderId="0" xfId="0" applyFont="1" applyFill="1" applyBorder="1" applyAlignment="1">
      <alignment horizontal="left" vertical="top"/>
    </xf>
    <xf numFmtId="166" fontId="13" fillId="0" borderId="0" xfId="0" applyNumberFormat="1" applyFont="1" applyAlignment="1" applyProtection="1">
      <alignment/>
      <protection locked="0"/>
    </xf>
    <xf numFmtId="3" fontId="48" fillId="3" borderId="0" xfId="0" applyNumberFormat="1" applyFont="1" applyFill="1" applyAlignment="1" applyProtection="1">
      <alignment horizontal="center"/>
      <protection locked="0"/>
    </xf>
    <xf numFmtId="0" fontId="34" fillId="0" borderId="0" xfId="0" applyFont="1" applyFill="1" applyAlignment="1" applyProtection="1">
      <alignment/>
      <protection locked="0"/>
    </xf>
    <xf numFmtId="166" fontId="17" fillId="0" borderId="0" xfId="0" applyNumberFormat="1" applyFont="1" applyFill="1" applyAlignment="1" applyProtection="1">
      <alignment/>
      <protection locked="0"/>
    </xf>
    <xf numFmtId="166" fontId="17" fillId="0" borderId="0" xfId="0" applyNumberFormat="1" applyFont="1" applyFill="1" applyAlignment="1" applyProtection="1">
      <alignment horizontal="left"/>
      <protection locked="0"/>
    </xf>
    <xf numFmtId="0" fontId="17" fillId="0" borderId="0" xfId="0" applyFont="1" applyFill="1" applyAlignment="1" applyProtection="1">
      <alignment horizontal="center"/>
      <protection locked="0"/>
    </xf>
    <xf numFmtId="0" fontId="17" fillId="0" borderId="0" xfId="0" applyFont="1" applyFill="1" applyAlignment="1" applyProtection="1">
      <alignment/>
      <protection locked="0"/>
    </xf>
    <xf numFmtId="0" fontId="24" fillId="0" borderId="0" xfId="0" applyFont="1" applyFill="1" applyAlignment="1" applyProtection="1">
      <alignment/>
      <protection locked="0"/>
    </xf>
    <xf numFmtId="166" fontId="17" fillId="5" borderId="0" xfId="0" applyNumberFormat="1" applyFont="1" applyFill="1" applyAlignment="1" applyProtection="1">
      <alignment/>
      <protection locked="0"/>
    </xf>
    <xf numFmtId="166" fontId="17" fillId="5" borderId="0" xfId="0" applyNumberFormat="1" applyFont="1" applyFill="1" applyAlignment="1" applyProtection="1">
      <alignment horizontal="center"/>
      <protection locked="0"/>
    </xf>
    <xf numFmtId="0" fontId="49" fillId="0" borderId="0" xfId="0" applyFont="1" applyFill="1" applyAlignment="1" applyProtection="1">
      <alignment/>
      <protection locked="0"/>
    </xf>
    <xf numFmtId="0" fontId="68" fillId="0" borderId="0" xfId="0" applyFont="1" applyAlignment="1" applyProtection="1">
      <alignment/>
      <protection locked="0"/>
    </xf>
    <xf numFmtId="0" fontId="69" fillId="0" borderId="0" xfId="0" applyFont="1" applyAlignment="1" applyProtection="1">
      <alignment/>
      <protection locked="0"/>
    </xf>
    <xf numFmtId="0" fontId="61" fillId="0" borderId="0" xfId="0" applyFont="1" applyAlignment="1" applyProtection="1">
      <alignment/>
      <protection locked="0"/>
    </xf>
    <xf numFmtId="0" fontId="19" fillId="0" borderId="0" xfId="0" applyFont="1" applyFill="1" applyAlignment="1" applyProtection="1">
      <alignment/>
      <protection locked="0"/>
    </xf>
    <xf numFmtId="0" fontId="13" fillId="2" borderId="0" xfId="0" applyFont="1" applyFill="1" applyAlignment="1">
      <alignment/>
    </xf>
    <xf numFmtId="0" fontId="13" fillId="9" borderId="0" xfId="0" applyFont="1" applyFill="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3" fillId="0" borderId="0" xfId="0" applyFont="1" applyBorder="1" applyAlignment="1" quotePrefix="1">
      <alignment horizontal="center"/>
    </xf>
    <xf numFmtId="0" fontId="67" fillId="0" borderId="0" xfId="0" applyFont="1" applyAlignment="1">
      <alignment horizontal="center"/>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13" fillId="0" borderId="0" xfId="0" applyFont="1" applyBorder="1" applyAlignment="1">
      <alignment horizontal="center" wrapText="1"/>
    </xf>
    <xf numFmtId="0" fontId="19" fillId="0" borderId="3"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pplyProtection="1">
      <alignment horizontal="left"/>
      <protection locked="0"/>
    </xf>
    <xf numFmtId="0" fontId="1"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89249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1" sqref="A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52</v>
      </c>
      <c r="B1" s="17"/>
    </row>
    <row r="2" spans="1:2" ht="20.25">
      <c r="A2" s="19"/>
      <c r="B2" s="20"/>
    </row>
    <row r="3" spans="1:5" s="30" customFormat="1" ht="18">
      <c r="A3" s="47" t="s">
        <v>41</v>
      </c>
      <c r="B3" s="82">
        <v>1170</v>
      </c>
      <c r="C3" s="9"/>
      <c r="E3" s="9"/>
    </row>
    <row r="4" spans="1:5" s="30" customFormat="1" ht="18">
      <c r="A4" s="47" t="s">
        <v>42</v>
      </c>
      <c r="B4" s="82">
        <v>7100</v>
      </c>
      <c r="C4" s="9"/>
      <c r="E4" s="9"/>
    </row>
    <row r="5" spans="1:5" s="30" customFormat="1" ht="18">
      <c r="A5" s="47" t="s">
        <v>43</v>
      </c>
      <c r="B5" s="21" t="s">
        <v>77</v>
      </c>
      <c r="C5" s="9"/>
      <c r="E5" s="9"/>
    </row>
    <row r="6" spans="1:5" s="30" customFormat="1" ht="18">
      <c r="A6" s="47" t="s">
        <v>44</v>
      </c>
      <c r="B6" s="21" t="s">
        <v>134</v>
      </c>
      <c r="C6" s="9"/>
      <c r="E6" s="9"/>
    </row>
    <row r="7" spans="1:5" s="30" customFormat="1" ht="15.75">
      <c r="A7" s="41"/>
      <c r="B7" s="21"/>
      <c r="C7" s="9"/>
      <c r="E7" s="9"/>
    </row>
    <row r="8" spans="1:2" ht="12.75">
      <c r="A8" s="19"/>
      <c r="B8" s="22"/>
    </row>
    <row r="9" spans="1:2" ht="12.75">
      <c r="A9" s="19" t="s">
        <v>0</v>
      </c>
      <c r="B9" s="22"/>
    </row>
    <row r="10" spans="1:6" ht="131.25" customHeight="1">
      <c r="A10" s="19"/>
      <c r="B10" s="33" t="s">
        <v>78</v>
      </c>
      <c r="C10" s="23"/>
      <c r="D10" s="23"/>
      <c r="E10" s="23"/>
      <c r="F10" s="23"/>
    </row>
    <row r="11" spans="1:2" ht="12.75">
      <c r="A11" s="19"/>
      <c r="B11" s="22"/>
    </row>
    <row r="12" spans="1:2" ht="12.75">
      <c r="A12" s="19" t="s">
        <v>10</v>
      </c>
      <c r="B12" s="22"/>
    </row>
    <row r="13" spans="1:2" ht="12.75">
      <c r="A13" s="19"/>
      <c r="B13" s="50" t="s">
        <v>177</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2"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2" right="0.52" top="1" bottom="1" header="0.5" footer="0.5"/>
  <pageSetup horizontalDpi="1200" verticalDpi="1200" orientation="portrait" scale="115"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U86"/>
  <sheetViews>
    <sheetView workbookViewId="0" topLeftCell="A1">
      <selection activeCell="D5" sqref="D5"/>
    </sheetView>
  </sheetViews>
  <sheetFormatPr defaultColWidth="9.140625" defaultRowHeight="12.75"/>
  <cols>
    <col min="1" max="1" width="7.00390625" style="51" customWidth="1"/>
    <col min="2" max="2" width="6.421875" style="222" customWidth="1"/>
    <col min="3" max="3" width="7.8515625" style="51" customWidth="1"/>
    <col min="4" max="4" width="34.7109375" style="51" customWidth="1"/>
    <col min="5" max="5" width="11.421875" style="51" customWidth="1"/>
    <col min="6" max="6" width="18.7109375" style="59" hidden="1" customWidth="1"/>
    <col min="7" max="10" width="4.8515625" style="60" hidden="1" customWidth="1"/>
    <col min="11" max="11" width="11.421875" style="60" hidden="1" customWidth="1"/>
    <col min="12" max="12" width="14.00390625" style="0" hidden="1" customWidth="1"/>
    <col min="13" max="13" width="7.7109375" style="0" hidden="1" customWidth="1"/>
    <col min="14" max="18" width="0.85546875" style="0" hidden="1" customWidth="1"/>
    <col min="19" max="19" width="3.140625" style="51" bestFit="1" customWidth="1"/>
    <col min="20" max="20" width="5.140625" style="61" bestFit="1" customWidth="1"/>
    <col min="21" max="24" width="5.7109375" style="61" bestFit="1" customWidth="1"/>
    <col min="25" max="25" width="9.00390625" style="208" bestFit="1" customWidth="1"/>
    <col min="26" max="26" width="6.140625" style="208" bestFit="1" customWidth="1"/>
    <col min="27" max="29" width="4.57421875" style="51" customWidth="1"/>
    <col min="30" max="30" width="6.00390625" style="51" customWidth="1"/>
    <col min="31" max="31" width="8.00390625" style="208" bestFit="1" customWidth="1"/>
    <col min="32" max="33" width="7.00390625" style="51" bestFit="1" customWidth="1"/>
    <col min="34" max="39" width="4.00390625" style="51" customWidth="1"/>
    <col min="40" max="40" width="9.8515625" style="51" customWidth="1"/>
    <col min="41" max="41" width="6.140625" style="51" customWidth="1"/>
  </cols>
  <sheetData>
    <row r="1" spans="2:37" ht="65.25" customHeight="1">
      <c r="B1" s="249" t="str">
        <f>+'Tab A Description'!A3</f>
        <v>Cost Center:</v>
      </c>
      <c r="C1" s="52"/>
      <c r="D1" s="52"/>
      <c r="E1" s="293">
        <f>+'Tab A Description'!B3</f>
        <v>1170</v>
      </c>
      <c r="F1" s="53"/>
      <c r="G1" s="54"/>
      <c r="H1" s="54"/>
      <c r="I1" s="54"/>
      <c r="J1" s="54"/>
      <c r="K1" s="54"/>
      <c r="L1" s="42"/>
      <c r="M1" s="42"/>
      <c r="N1" s="206"/>
      <c r="O1" s="206"/>
      <c r="P1" s="206"/>
      <c r="Q1" s="206"/>
      <c r="R1" s="206"/>
      <c r="S1" s="52"/>
      <c r="T1"/>
      <c r="U1"/>
      <c r="V1"/>
      <c r="W1"/>
      <c r="X1"/>
      <c r="Y1" s="3"/>
      <c r="Z1" s="3"/>
      <c r="AA1"/>
      <c r="AB1"/>
      <c r="AC1"/>
      <c r="AD1"/>
      <c r="AE1" s="3"/>
      <c r="AF1"/>
      <c r="AG1"/>
      <c r="AH1"/>
      <c r="AI1"/>
      <c r="AJ1"/>
      <c r="AK1"/>
    </row>
    <row r="2" spans="1:41" s="31" customFormat="1" ht="17.25" customHeight="1">
      <c r="A2" s="55"/>
      <c r="B2" s="249" t="str">
        <f>+'Tab A Description'!A4</f>
        <v>Job Number:</v>
      </c>
      <c r="C2" s="56"/>
      <c r="D2" s="56"/>
      <c r="E2" s="293">
        <f>+'Tab A Description'!B4</f>
        <v>7100</v>
      </c>
      <c r="F2" s="57"/>
      <c r="G2" s="58"/>
      <c r="H2" s="58"/>
      <c r="I2" s="58"/>
      <c r="J2" s="58"/>
      <c r="K2" s="58"/>
      <c r="L2" s="43"/>
      <c r="M2" s="43"/>
      <c r="N2" s="206"/>
      <c r="O2" s="206"/>
      <c r="P2" s="206"/>
      <c r="Q2" s="206"/>
      <c r="R2" s="206"/>
      <c r="S2" s="56"/>
      <c r="T2"/>
      <c r="U2"/>
      <c r="V2"/>
      <c r="W2"/>
      <c r="X2"/>
      <c r="Y2" s="3"/>
      <c r="Z2" s="63"/>
      <c r="AA2" s="63"/>
      <c r="AB2" s="63"/>
      <c r="AC2" s="63"/>
      <c r="AD2" s="63"/>
      <c r="AE2" s="63"/>
      <c r="AF2" s="63"/>
      <c r="AG2" s="63"/>
      <c r="AH2" s="63"/>
      <c r="AI2" s="63"/>
      <c r="AJ2" s="63"/>
      <c r="AK2" s="63"/>
      <c r="AL2" s="55"/>
      <c r="AM2" s="55"/>
      <c r="AN2" s="55"/>
      <c r="AO2" s="55"/>
    </row>
    <row r="3" spans="1:41" s="31" customFormat="1" ht="17.25" customHeight="1">
      <c r="A3" s="55"/>
      <c r="B3" s="249" t="str">
        <f>+'Tab A Description'!A5</f>
        <v>Job Title: </v>
      </c>
      <c r="C3" s="56"/>
      <c r="D3" s="56"/>
      <c r="E3" s="293" t="str">
        <f>+'Tab A Description'!B5</f>
        <v>Project Management and Integration</v>
      </c>
      <c r="F3" s="57"/>
      <c r="G3" s="58"/>
      <c r="H3" s="58"/>
      <c r="I3" s="58"/>
      <c r="J3" s="58"/>
      <c r="K3" s="58"/>
      <c r="L3" s="43"/>
      <c r="M3" s="43"/>
      <c r="N3" s="206"/>
      <c r="O3" s="206"/>
      <c r="P3" s="206"/>
      <c r="Q3" s="206"/>
      <c r="R3" s="206"/>
      <c r="S3" s="56"/>
      <c r="T3" s="62"/>
      <c r="U3" s="55"/>
      <c r="V3" s="62"/>
      <c r="W3" s="55"/>
      <c r="X3" s="55"/>
      <c r="Y3" s="207"/>
      <c r="Z3" s="207"/>
      <c r="AA3" s="55"/>
      <c r="AB3" s="55"/>
      <c r="AC3" s="55"/>
      <c r="AD3" s="55"/>
      <c r="AE3" s="207"/>
      <c r="AF3" s="55"/>
      <c r="AG3" s="55"/>
      <c r="AH3" s="55"/>
      <c r="AI3" s="55"/>
      <c r="AJ3" s="55"/>
      <c r="AK3" s="55"/>
      <c r="AL3" s="55"/>
      <c r="AM3" s="55"/>
      <c r="AN3" s="55"/>
      <c r="AO3" s="55"/>
    </row>
    <row r="4" spans="1:41" s="31" customFormat="1" ht="17.25" customHeight="1">
      <c r="A4" s="55"/>
      <c r="B4" s="249" t="str">
        <f>+'Tab A Description'!A6</f>
        <v>Job Manager: </v>
      </c>
      <c r="C4" s="56"/>
      <c r="D4" s="56"/>
      <c r="E4" s="293" t="s">
        <v>134</v>
      </c>
      <c r="F4" s="57"/>
      <c r="G4" s="58"/>
      <c r="H4" s="58"/>
      <c r="I4" s="58"/>
      <c r="J4" s="58"/>
      <c r="K4" s="58"/>
      <c r="L4" s="43"/>
      <c r="M4" s="43"/>
      <c r="N4" s="206"/>
      <c r="O4" s="206"/>
      <c r="P4" s="206"/>
      <c r="Q4" s="206"/>
      <c r="R4" s="206"/>
      <c r="S4" s="56"/>
      <c r="T4" s="62"/>
      <c r="U4" s="55"/>
      <c r="V4" s="62"/>
      <c r="W4" s="55"/>
      <c r="X4" s="55"/>
      <c r="Y4" s="207"/>
      <c r="Z4" s="207"/>
      <c r="AA4" s="55"/>
      <c r="AB4" s="55"/>
      <c r="AC4" s="55"/>
      <c r="AD4" s="55"/>
      <c r="AE4" s="207"/>
      <c r="AF4" s="55"/>
      <c r="AG4" s="55"/>
      <c r="AH4" s="55"/>
      <c r="AI4" s="55"/>
      <c r="AJ4" s="55"/>
      <c r="AK4" s="55"/>
      <c r="AL4" s="55"/>
      <c r="AM4" s="55"/>
      <c r="AN4" s="55"/>
      <c r="AO4" s="55"/>
    </row>
    <row r="5" spans="12:18" ht="15">
      <c r="L5" s="8"/>
      <c r="M5" s="8"/>
      <c r="N5" s="206"/>
      <c r="O5" s="206"/>
      <c r="P5" s="206"/>
      <c r="Q5" s="206"/>
      <c r="R5" s="206"/>
    </row>
    <row r="6" spans="12:18" ht="15.75" thickBot="1">
      <c r="L6" s="8"/>
      <c r="M6" s="8"/>
      <c r="N6" s="206"/>
      <c r="O6" s="206"/>
      <c r="P6" s="206"/>
      <c r="Q6" s="206"/>
      <c r="R6" s="206"/>
    </row>
    <row r="7" spans="1:41" ht="15" customHeight="1" thickBot="1">
      <c r="A7"/>
      <c r="B7" s="223"/>
      <c r="C7" s="83"/>
      <c r="D7" s="83"/>
      <c r="E7" s="83"/>
      <c r="F7" s="84"/>
      <c r="G7" s="85"/>
      <c r="H7" s="85"/>
      <c r="I7" s="85"/>
      <c r="J7" s="85"/>
      <c r="K7" s="85"/>
      <c r="L7" s="83"/>
      <c r="M7" s="83"/>
      <c r="N7" s="206"/>
      <c r="O7" s="206"/>
      <c r="P7" s="206"/>
      <c r="Q7" s="206"/>
      <c r="R7" s="206"/>
      <c r="S7" s="83"/>
      <c r="T7" s="86" t="s">
        <v>83</v>
      </c>
      <c r="U7" s="87"/>
      <c r="V7" s="87"/>
      <c r="W7" s="87"/>
      <c r="X7" s="87"/>
      <c r="Y7" s="209"/>
      <c r="Z7" s="209"/>
      <c r="AA7" s="88"/>
      <c r="AB7" s="88"/>
      <c r="AC7" s="88"/>
      <c r="AD7" s="88"/>
      <c r="AE7" s="209"/>
      <c r="AF7" s="88"/>
      <c r="AG7" s="88"/>
      <c r="AH7" s="88"/>
      <c r="AI7" s="88"/>
      <c r="AJ7" s="88"/>
      <c r="AK7" s="88"/>
      <c r="AL7" s="89"/>
      <c r="AM7" s="8"/>
      <c r="AN7" s="8"/>
      <c r="AO7"/>
    </row>
    <row r="8" spans="1:39" s="104" customFormat="1" ht="22.5" customHeight="1" thickBot="1">
      <c r="A8" s="90"/>
      <c r="B8" s="224"/>
      <c r="C8" s="91"/>
      <c r="D8" s="91"/>
      <c r="E8" s="92"/>
      <c r="F8" s="93" t="s">
        <v>84</v>
      </c>
      <c r="G8" s="94"/>
      <c r="H8" s="94"/>
      <c r="I8" s="94"/>
      <c r="J8" s="94"/>
      <c r="K8" s="94"/>
      <c r="L8" s="95"/>
      <c r="M8" s="96"/>
      <c r="N8" s="206"/>
      <c r="O8" s="206"/>
      <c r="P8" s="206"/>
      <c r="Q8" s="206"/>
      <c r="R8" s="206"/>
      <c r="S8" s="97"/>
      <c r="T8" s="98" t="s">
        <v>85</v>
      </c>
      <c r="U8" s="99"/>
      <c r="V8" s="99"/>
      <c r="W8" s="99"/>
      <c r="X8" s="100"/>
      <c r="Y8" s="210" t="s">
        <v>86</v>
      </c>
      <c r="Z8" s="217"/>
      <c r="AA8" s="101"/>
      <c r="AB8" s="101"/>
      <c r="AC8" s="101"/>
      <c r="AD8" s="101"/>
      <c r="AE8" s="217"/>
      <c r="AF8" s="101"/>
      <c r="AG8" s="101"/>
      <c r="AH8" s="101"/>
      <c r="AI8" s="102"/>
      <c r="AJ8" s="101"/>
      <c r="AK8" s="101"/>
      <c r="AL8" s="102"/>
      <c r="AM8" s="103"/>
    </row>
    <row r="9" spans="1:39" s="104" customFormat="1" ht="25.5" customHeight="1" thickBot="1">
      <c r="A9" s="105"/>
      <c r="B9" s="250" t="s">
        <v>88</v>
      </c>
      <c r="C9" s="106"/>
      <c r="D9" s="106"/>
      <c r="E9" s="107"/>
      <c r="F9" s="108" t="s">
        <v>89</v>
      </c>
      <c r="G9" s="109"/>
      <c r="H9" s="110"/>
      <c r="I9" s="110"/>
      <c r="J9" s="110"/>
      <c r="K9" s="111"/>
      <c r="L9" s="112" t="s">
        <v>90</v>
      </c>
      <c r="M9" s="113"/>
      <c r="N9" s="206"/>
      <c r="O9" s="206"/>
      <c r="P9" s="206"/>
      <c r="Q9" s="206"/>
      <c r="R9" s="206"/>
      <c r="S9" s="114"/>
      <c r="T9" s="115">
        <v>1.308</v>
      </c>
      <c r="U9" s="116">
        <v>1000</v>
      </c>
      <c r="V9" s="116">
        <v>1716</v>
      </c>
      <c r="W9" s="116">
        <v>1716</v>
      </c>
      <c r="X9" s="117">
        <v>1716</v>
      </c>
      <c r="Y9" s="211">
        <v>168.7</v>
      </c>
      <c r="Z9" s="218">
        <v>168.7</v>
      </c>
      <c r="AA9" s="118">
        <v>156.5</v>
      </c>
      <c r="AB9" s="118">
        <v>128.59</v>
      </c>
      <c r="AC9" s="118">
        <v>108.44</v>
      </c>
      <c r="AD9" s="118">
        <v>78.33</v>
      </c>
      <c r="AE9" s="218">
        <v>180.79</v>
      </c>
      <c r="AF9" s="118"/>
      <c r="AG9" s="118"/>
      <c r="AH9" s="118"/>
      <c r="AI9" s="118">
        <v>116.7</v>
      </c>
      <c r="AJ9" s="119"/>
      <c r="AK9" s="119"/>
      <c r="AL9" s="119"/>
      <c r="AM9" s="103"/>
    </row>
    <row r="10" spans="1:41" s="138" customFormat="1" ht="90" customHeight="1" thickBot="1">
      <c r="A10" s="120" t="s">
        <v>91</v>
      </c>
      <c r="B10" s="251" t="s">
        <v>92</v>
      </c>
      <c r="C10" s="122"/>
      <c r="D10" s="121"/>
      <c r="E10" s="121" t="s">
        <v>93</v>
      </c>
      <c r="F10" s="123" t="s">
        <v>94</v>
      </c>
      <c r="G10" s="124" t="s">
        <v>95</v>
      </c>
      <c r="H10" s="125"/>
      <c r="I10" s="125"/>
      <c r="J10" s="125"/>
      <c r="K10" s="126" t="s">
        <v>96</v>
      </c>
      <c r="L10" s="127" t="s">
        <v>97</v>
      </c>
      <c r="M10" s="127" t="s">
        <v>98</v>
      </c>
      <c r="N10" s="206"/>
      <c r="O10" s="206"/>
      <c r="P10" s="206"/>
      <c r="Q10" s="206"/>
      <c r="R10" s="206"/>
      <c r="S10" s="128" t="s">
        <v>99</v>
      </c>
      <c r="T10" s="129" t="s">
        <v>100</v>
      </c>
      <c r="U10" s="130" t="s">
        <v>101</v>
      </c>
      <c r="V10" s="130" t="s">
        <v>102</v>
      </c>
      <c r="W10" s="130" t="s">
        <v>103</v>
      </c>
      <c r="X10" s="131" t="s">
        <v>104</v>
      </c>
      <c r="Y10" s="212" t="s">
        <v>105</v>
      </c>
      <c r="Z10" s="219" t="s">
        <v>106</v>
      </c>
      <c r="AA10" s="132" t="s">
        <v>107</v>
      </c>
      <c r="AB10" s="132" t="s">
        <v>108</v>
      </c>
      <c r="AC10" s="132" t="s">
        <v>109</v>
      </c>
      <c r="AD10" s="132" t="s">
        <v>110</v>
      </c>
      <c r="AE10" s="219" t="s">
        <v>111</v>
      </c>
      <c r="AF10" s="132" t="s">
        <v>112</v>
      </c>
      <c r="AG10" s="132" t="s">
        <v>113</v>
      </c>
      <c r="AH10" s="132" t="s">
        <v>114</v>
      </c>
      <c r="AI10" s="133" t="s">
        <v>115</v>
      </c>
      <c r="AJ10" s="134" t="s">
        <v>116</v>
      </c>
      <c r="AK10" s="134" t="s">
        <v>116</v>
      </c>
      <c r="AL10" s="134" t="s">
        <v>116</v>
      </c>
      <c r="AM10" s="135"/>
      <c r="AN10" s="136" t="s">
        <v>117</v>
      </c>
      <c r="AO10" s="137" t="s">
        <v>118</v>
      </c>
    </row>
    <row r="11" spans="1:38" s="139" customFormat="1" ht="60">
      <c r="A11" s="139" t="s">
        <v>119</v>
      </c>
      <c r="B11" s="252" t="s">
        <v>120</v>
      </c>
      <c r="D11" s="140"/>
      <c r="E11" s="140"/>
      <c r="F11" s="141"/>
      <c r="G11" s="142"/>
      <c r="H11" s="142"/>
      <c r="I11" s="142"/>
      <c r="J11" s="142"/>
      <c r="K11" s="142"/>
      <c r="L11" s="143"/>
      <c r="M11" s="144"/>
      <c r="N11" s="206"/>
      <c r="O11" s="206"/>
      <c r="P11" s="206"/>
      <c r="Q11" s="206"/>
      <c r="R11" s="206"/>
      <c r="S11" s="145"/>
      <c r="T11" s="146">
        <v>1.22</v>
      </c>
      <c r="U11" s="146">
        <v>1.22</v>
      </c>
      <c r="V11" s="146">
        <v>1.63</v>
      </c>
      <c r="W11" s="146">
        <v>1.1</v>
      </c>
      <c r="X11" s="146">
        <v>1.63</v>
      </c>
      <c r="Y11" s="213">
        <v>185.5</v>
      </c>
      <c r="Z11" s="213">
        <v>125.09</v>
      </c>
      <c r="AA11" s="147">
        <v>143.5</v>
      </c>
      <c r="AB11" s="147">
        <v>144.4</v>
      </c>
      <c r="AC11" s="147">
        <v>175.93</v>
      </c>
      <c r="AD11" s="147">
        <v>151.07</v>
      </c>
      <c r="AE11" s="213">
        <v>165.37</v>
      </c>
      <c r="AF11" s="147">
        <v>145.35</v>
      </c>
      <c r="AG11" s="147">
        <v>150.77</v>
      </c>
      <c r="AH11" s="147">
        <v>142.83</v>
      </c>
      <c r="AI11" s="147">
        <v>180.23</v>
      </c>
      <c r="AJ11" s="147">
        <v>150</v>
      </c>
      <c r="AK11" s="147">
        <v>150</v>
      </c>
      <c r="AL11" s="147">
        <v>150</v>
      </c>
    </row>
    <row r="12" spans="12:18" ht="15">
      <c r="L12" s="8"/>
      <c r="M12" s="8"/>
      <c r="N12" s="206"/>
      <c r="O12" s="206"/>
      <c r="P12" s="206"/>
      <c r="Q12" s="206"/>
      <c r="R12" s="206"/>
    </row>
    <row r="13" spans="12:18" ht="15">
      <c r="L13" s="8"/>
      <c r="M13" s="8"/>
      <c r="N13" s="206"/>
      <c r="O13" s="206"/>
      <c r="P13" s="206"/>
      <c r="Q13" s="206"/>
      <c r="R13" s="206"/>
    </row>
    <row r="14" spans="2:18" ht="15">
      <c r="B14" s="260" t="s">
        <v>158</v>
      </c>
      <c r="D14" s="226" t="s">
        <v>145</v>
      </c>
      <c r="L14" s="8"/>
      <c r="M14" s="8"/>
      <c r="N14" s="206"/>
      <c r="O14" s="206"/>
      <c r="P14" s="206"/>
      <c r="Q14" s="206"/>
      <c r="R14" s="206"/>
    </row>
    <row r="15" spans="1:41" ht="15">
      <c r="A15" s="228"/>
      <c r="B15" s="262">
        <v>0</v>
      </c>
      <c r="C15" s="263"/>
      <c r="D15" s="263" t="s">
        <v>150</v>
      </c>
      <c r="L15" s="8"/>
      <c r="M15" s="8"/>
      <c r="N15" s="206"/>
      <c r="O15" s="206"/>
      <c r="P15" s="206"/>
      <c r="Q15" s="206"/>
      <c r="R15" s="206"/>
      <c r="V15" s="265"/>
      <c r="W15" s="265"/>
      <c r="AE15" s="221"/>
      <c r="AG15" s="51">
        <v>863</v>
      </c>
      <c r="AN15" s="51" t="s">
        <v>167</v>
      </c>
      <c r="AO15" s="51" t="s">
        <v>153</v>
      </c>
    </row>
    <row r="16" spans="2:41" ht="15">
      <c r="B16" s="262">
        <v>0</v>
      </c>
      <c r="C16" s="263"/>
      <c r="D16" s="263" t="s">
        <v>151</v>
      </c>
      <c r="L16" s="8"/>
      <c r="M16" s="8"/>
      <c r="N16" s="206"/>
      <c r="O16" s="206"/>
      <c r="P16" s="206"/>
      <c r="Q16" s="206"/>
      <c r="R16" s="206"/>
      <c r="V16" s="265"/>
      <c r="W16" s="265"/>
      <c r="AE16" s="221"/>
      <c r="AG16" s="51">
        <v>863</v>
      </c>
      <c r="AN16" s="51" t="s">
        <v>167</v>
      </c>
      <c r="AO16" s="51" t="s">
        <v>153</v>
      </c>
    </row>
    <row r="17" spans="2:41" ht="15">
      <c r="B17" s="262">
        <v>0</v>
      </c>
      <c r="C17" s="263"/>
      <c r="D17" s="263" t="s">
        <v>139</v>
      </c>
      <c r="L17" s="8"/>
      <c r="M17" s="8"/>
      <c r="N17" s="206"/>
      <c r="O17" s="206"/>
      <c r="P17" s="206"/>
      <c r="Q17" s="206"/>
      <c r="R17" s="206"/>
      <c r="V17" s="265"/>
      <c r="W17" s="265"/>
      <c r="AE17" s="221"/>
      <c r="AG17" s="51">
        <v>863</v>
      </c>
      <c r="AN17" s="51" t="s">
        <v>167</v>
      </c>
      <c r="AO17" s="51" t="s">
        <v>153</v>
      </c>
    </row>
    <row r="18" spans="2:41" ht="15">
      <c r="B18" s="262">
        <v>0</v>
      </c>
      <c r="C18" s="263"/>
      <c r="D18" s="263" t="s">
        <v>152</v>
      </c>
      <c r="L18" s="8"/>
      <c r="M18" s="8"/>
      <c r="N18" s="206"/>
      <c r="O18" s="206"/>
      <c r="P18" s="206"/>
      <c r="Q18" s="206"/>
      <c r="R18" s="206"/>
      <c r="V18" s="265"/>
      <c r="W18" s="265"/>
      <c r="AE18" s="221"/>
      <c r="AG18" s="51">
        <v>863</v>
      </c>
      <c r="AN18" s="51" t="s">
        <v>167</v>
      </c>
      <c r="AO18" s="51" t="s">
        <v>153</v>
      </c>
    </row>
    <row r="19" spans="2:31" ht="15">
      <c r="B19" s="260"/>
      <c r="D19" s="225"/>
      <c r="L19" s="8"/>
      <c r="M19" s="8"/>
      <c r="N19" s="206"/>
      <c r="O19" s="206"/>
      <c r="P19" s="206"/>
      <c r="Q19" s="206"/>
      <c r="R19" s="206"/>
      <c r="V19" s="265"/>
      <c r="W19" s="265"/>
      <c r="AE19" s="221"/>
    </row>
    <row r="20" spans="2:23" ht="15">
      <c r="B20" s="260"/>
      <c r="D20" s="226" t="s">
        <v>146</v>
      </c>
      <c r="L20" s="8"/>
      <c r="M20" s="8"/>
      <c r="N20" s="206"/>
      <c r="O20" s="206"/>
      <c r="P20" s="206"/>
      <c r="Q20" s="206"/>
      <c r="R20" s="206"/>
      <c r="V20" s="265"/>
      <c r="W20" s="265"/>
    </row>
    <row r="21" spans="2:41" ht="15">
      <c r="B21" s="262">
        <v>0.7</v>
      </c>
      <c r="C21" s="263"/>
      <c r="D21" s="263" t="s">
        <v>149</v>
      </c>
      <c r="L21" s="8"/>
      <c r="M21" s="8"/>
      <c r="N21" s="206"/>
      <c r="O21" s="206"/>
      <c r="P21" s="206"/>
      <c r="Q21" s="206"/>
      <c r="R21" s="206"/>
      <c r="V21" s="265"/>
      <c r="W21" s="265"/>
      <c r="AE21" s="221">
        <v>863</v>
      </c>
      <c r="AN21" s="51" t="s">
        <v>168</v>
      </c>
      <c r="AO21" s="51" t="s">
        <v>153</v>
      </c>
    </row>
    <row r="22" spans="2:41" ht="15">
      <c r="B22" s="262">
        <v>0.7</v>
      </c>
      <c r="C22" s="263"/>
      <c r="D22" s="263" t="s">
        <v>135</v>
      </c>
      <c r="L22" s="8"/>
      <c r="M22" s="8"/>
      <c r="N22" s="206"/>
      <c r="O22" s="206"/>
      <c r="P22" s="206"/>
      <c r="Q22" s="206"/>
      <c r="R22" s="206"/>
      <c r="V22" s="265"/>
      <c r="W22" s="265"/>
      <c r="AE22" s="221">
        <v>863</v>
      </c>
      <c r="AN22" s="51" t="s">
        <v>168</v>
      </c>
      <c r="AO22" s="51" t="s">
        <v>153</v>
      </c>
    </row>
    <row r="23" spans="2:41" ht="15">
      <c r="B23" s="260">
        <v>1</v>
      </c>
      <c r="D23" s="225" t="s">
        <v>126</v>
      </c>
      <c r="L23" s="8"/>
      <c r="M23" s="8"/>
      <c r="N23" s="206"/>
      <c r="O23" s="206"/>
      <c r="P23" s="206"/>
      <c r="Q23" s="206"/>
      <c r="R23" s="206"/>
      <c r="V23" s="265"/>
      <c r="W23" s="265"/>
      <c r="AE23" s="221">
        <f>1*1726</f>
        <v>1726</v>
      </c>
      <c r="AN23" s="51" t="s">
        <v>168</v>
      </c>
      <c r="AO23" s="51" t="s">
        <v>153</v>
      </c>
    </row>
    <row r="24" spans="2:41" ht="15">
      <c r="B24" s="260">
        <v>1</v>
      </c>
      <c r="D24" s="225" t="s">
        <v>127</v>
      </c>
      <c r="L24" s="8"/>
      <c r="M24" s="8"/>
      <c r="N24" s="206"/>
      <c r="O24" s="206"/>
      <c r="P24" s="206"/>
      <c r="Q24" s="206"/>
      <c r="R24" s="206"/>
      <c r="V24" s="265"/>
      <c r="W24" s="265"/>
      <c r="AE24" s="221">
        <f>1*1726</f>
        <v>1726</v>
      </c>
      <c r="AN24" s="51" t="s">
        <v>168</v>
      </c>
      <c r="AO24" s="51" t="s">
        <v>153</v>
      </c>
    </row>
    <row r="25" spans="2:18" ht="15">
      <c r="B25" s="260"/>
      <c r="D25" s="225"/>
      <c r="L25" s="8"/>
      <c r="M25" s="8"/>
      <c r="N25" s="206"/>
      <c r="O25" s="206"/>
      <c r="P25" s="206"/>
      <c r="Q25" s="206"/>
      <c r="R25" s="206"/>
    </row>
    <row r="26" spans="2:18" ht="15">
      <c r="B26" s="260"/>
      <c r="D26" s="227" t="s">
        <v>148</v>
      </c>
      <c r="L26" s="8"/>
      <c r="M26" s="8"/>
      <c r="N26" s="206"/>
      <c r="O26" s="206"/>
      <c r="P26" s="206"/>
      <c r="Q26" s="206"/>
      <c r="R26" s="206"/>
    </row>
    <row r="27" spans="2:41" ht="15">
      <c r="B27" s="260">
        <v>0.5</v>
      </c>
      <c r="D27" s="225" t="s">
        <v>150</v>
      </c>
      <c r="L27" s="8"/>
      <c r="M27" s="8"/>
      <c r="N27" s="206"/>
      <c r="O27" s="206"/>
      <c r="P27" s="206"/>
      <c r="Q27" s="206"/>
      <c r="R27" s="206"/>
      <c r="AG27" s="208">
        <v>863</v>
      </c>
      <c r="AN27" s="51" t="s">
        <v>167</v>
      </c>
      <c r="AO27" s="51" t="s">
        <v>153</v>
      </c>
    </row>
    <row r="28" spans="2:41" ht="15">
      <c r="B28" s="260">
        <v>0.5</v>
      </c>
      <c r="D28" s="225" t="s">
        <v>151</v>
      </c>
      <c r="L28" s="8"/>
      <c r="M28" s="8"/>
      <c r="N28" s="206"/>
      <c r="O28" s="206"/>
      <c r="P28" s="206"/>
      <c r="Q28" s="206"/>
      <c r="R28" s="206"/>
      <c r="AG28" s="208">
        <v>863</v>
      </c>
      <c r="AN28" s="51" t="s">
        <v>167</v>
      </c>
      <c r="AO28" s="51" t="s">
        <v>153</v>
      </c>
    </row>
    <row r="29" spans="2:41" ht="15">
      <c r="B29" s="260">
        <v>0.5</v>
      </c>
      <c r="D29" s="225" t="s">
        <v>139</v>
      </c>
      <c r="L29" s="8"/>
      <c r="M29" s="8"/>
      <c r="N29" s="206"/>
      <c r="O29" s="206"/>
      <c r="P29" s="206"/>
      <c r="Q29" s="206"/>
      <c r="R29" s="206"/>
      <c r="AG29" s="208">
        <v>863</v>
      </c>
      <c r="AN29" s="51" t="s">
        <v>167</v>
      </c>
      <c r="AO29" s="51" t="s">
        <v>153</v>
      </c>
    </row>
    <row r="30" spans="2:41" ht="15">
      <c r="B30" s="260">
        <v>0.5</v>
      </c>
      <c r="D30" s="225" t="s">
        <v>152</v>
      </c>
      <c r="L30" s="8"/>
      <c r="M30" s="8"/>
      <c r="N30" s="206"/>
      <c r="O30" s="206"/>
      <c r="P30" s="206"/>
      <c r="Q30" s="206"/>
      <c r="R30" s="206"/>
      <c r="AG30" s="208">
        <v>863</v>
      </c>
      <c r="AN30" s="51" t="s">
        <v>167</v>
      </c>
      <c r="AO30" s="51" t="s">
        <v>153</v>
      </c>
    </row>
    <row r="31" spans="2:18" ht="15">
      <c r="B31" s="260"/>
      <c r="D31" s="225"/>
      <c r="L31" s="8"/>
      <c r="M31" s="8"/>
      <c r="N31" s="206"/>
      <c r="O31" s="206"/>
      <c r="P31" s="206"/>
      <c r="Q31" s="206"/>
      <c r="R31" s="206"/>
    </row>
    <row r="32" spans="2:18" ht="15">
      <c r="B32" s="260"/>
      <c r="D32" s="227" t="s">
        <v>136</v>
      </c>
      <c r="L32" s="8"/>
      <c r="M32" s="8"/>
      <c r="N32" s="206"/>
      <c r="O32" s="206"/>
      <c r="P32" s="206"/>
      <c r="Q32" s="206"/>
      <c r="R32" s="206"/>
    </row>
    <row r="33" spans="2:41" ht="15">
      <c r="B33" s="260">
        <v>0.5</v>
      </c>
      <c r="D33" s="51" t="s">
        <v>137</v>
      </c>
      <c r="L33" s="8"/>
      <c r="M33" s="8"/>
      <c r="N33" s="206"/>
      <c r="O33" s="206"/>
      <c r="P33" s="206"/>
      <c r="Q33" s="206"/>
      <c r="R33" s="206"/>
      <c r="AG33" s="208">
        <v>863</v>
      </c>
      <c r="AN33" s="51" t="s">
        <v>169</v>
      </c>
      <c r="AO33" s="51" t="s">
        <v>153</v>
      </c>
    </row>
    <row r="34" spans="2:41" ht="15">
      <c r="B34" s="260">
        <v>0.5</v>
      </c>
      <c r="D34" s="51" t="s">
        <v>138</v>
      </c>
      <c r="L34" s="8"/>
      <c r="M34" s="8"/>
      <c r="N34" s="206"/>
      <c r="O34" s="206"/>
      <c r="P34" s="206"/>
      <c r="Q34" s="206"/>
      <c r="R34" s="206"/>
      <c r="AG34" s="208">
        <v>863</v>
      </c>
      <c r="AN34" s="51" t="s">
        <v>169</v>
      </c>
      <c r="AO34" s="51" t="s">
        <v>153</v>
      </c>
    </row>
    <row r="35" spans="2:41" ht="15">
      <c r="B35" s="260">
        <v>0.5</v>
      </c>
      <c r="D35" s="51" t="s">
        <v>139</v>
      </c>
      <c r="L35" s="8"/>
      <c r="M35" s="8"/>
      <c r="N35" s="206"/>
      <c r="O35" s="206"/>
      <c r="P35" s="206"/>
      <c r="Q35" s="206"/>
      <c r="R35" s="206"/>
      <c r="AG35" s="208">
        <v>863</v>
      </c>
      <c r="AN35" s="51" t="s">
        <v>169</v>
      </c>
      <c r="AO35" s="51" t="s">
        <v>153</v>
      </c>
    </row>
    <row r="36" spans="2:41" ht="15">
      <c r="B36" s="260">
        <v>0.5</v>
      </c>
      <c r="D36" s="51" t="s">
        <v>140</v>
      </c>
      <c r="L36" s="8"/>
      <c r="M36" s="8"/>
      <c r="N36" s="206"/>
      <c r="O36" s="206"/>
      <c r="P36" s="206"/>
      <c r="Q36" s="206"/>
      <c r="R36" s="206"/>
      <c r="AG36" s="208">
        <v>863</v>
      </c>
      <c r="AN36" s="51" t="s">
        <v>169</v>
      </c>
      <c r="AO36" s="51" t="s">
        <v>153</v>
      </c>
    </row>
    <row r="37" spans="2:18" ht="15">
      <c r="B37" s="260"/>
      <c r="L37" s="8"/>
      <c r="M37" s="8"/>
      <c r="N37" s="206"/>
      <c r="O37" s="206"/>
      <c r="P37" s="206"/>
      <c r="Q37" s="206"/>
      <c r="R37" s="206"/>
    </row>
    <row r="38" spans="2:18" ht="15">
      <c r="B38" s="260"/>
      <c r="D38" s="227" t="s">
        <v>147</v>
      </c>
      <c r="L38" s="8"/>
      <c r="M38" s="8"/>
      <c r="N38" s="206"/>
      <c r="O38" s="206"/>
      <c r="P38" s="206"/>
      <c r="Q38" s="206"/>
      <c r="R38" s="206"/>
    </row>
    <row r="39" spans="2:41" ht="15">
      <c r="B39" s="260">
        <v>0.2</v>
      </c>
      <c r="D39" s="51" t="s">
        <v>141</v>
      </c>
      <c r="L39" s="8"/>
      <c r="M39" s="8"/>
      <c r="N39" s="206"/>
      <c r="O39" s="206"/>
      <c r="P39" s="206"/>
      <c r="Q39" s="206"/>
      <c r="R39" s="206"/>
      <c r="Y39" s="221">
        <f>0.2*1726</f>
        <v>345.20000000000005</v>
      </c>
      <c r="AN39" s="51" t="s">
        <v>170</v>
      </c>
      <c r="AO39" s="51">
        <v>8</v>
      </c>
    </row>
    <row r="40" spans="2:41" ht="15">
      <c r="B40" s="260">
        <v>0.2</v>
      </c>
      <c r="D40" s="51" t="s">
        <v>142</v>
      </c>
      <c r="L40" s="8"/>
      <c r="M40" s="8"/>
      <c r="N40" s="206"/>
      <c r="O40" s="206"/>
      <c r="P40" s="206"/>
      <c r="Q40" s="206"/>
      <c r="R40" s="206"/>
      <c r="Y40" s="221">
        <f>0.2*1726</f>
        <v>345.20000000000005</v>
      </c>
      <c r="AN40" s="51" t="s">
        <v>170</v>
      </c>
      <c r="AO40" s="51">
        <v>8</v>
      </c>
    </row>
    <row r="41" spans="2:41" ht="15">
      <c r="B41" s="260">
        <v>0.2</v>
      </c>
      <c r="D41" s="51" t="s">
        <v>143</v>
      </c>
      <c r="L41" s="8"/>
      <c r="M41" s="8"/>
      <c r="N41" s="206"/>
      <c r="O41" s="206"/>
      <c r="P41" s="206"/>
      <c r="Q41" s="206"/>
      <c r="R41" s="206"/>
      <c r="Y41" s="221">
        <f>0.2*1726</f>
        <v>345.20000000000005</v>
      </c>
      <c r="AN41" s="51" t="s">
        <v>170</v>
      </c>
      <c r="AO41" s="51">
        <v>8</v>
      </c>
    </row>
    <row r="42" spans="2:41" ht="15">
      <c r="B42" s="260">
        <v>0.2</v>
      </c>
      <c r="D42" s="51" t="s">
        <v>144</v>
      </c>
      <c r="L42" s="8"/>
      <c r="M42" s="8"/>
      <c r="N42" s="206"/>
      <c r="O42" s="206"/>
      <c r="P42" s="206"/>
      <c r="Q42" s="206"/>
      <c r="R42" s="206"/>
      <c r="Y42" s="221">
        <f>0.2*1726</f>
        <v>345.20000000000005</v>
      </c>
      <c r="AN42" s="51" t="s">
        <v>170</v>
      </c>
      <c r="AO42" s="51">
        <v>8</v>
      </c>
    </row>
    <row r="43" spans="12:33" ht="15">
      <c r="L43" s="8"/>
      <c r="M43" s="8"/>
      <c r="N43" s="206"/>
      <c r="O43" s="206"/>
      <c r="P43" s="206"/>
      <c r="Q43" s="206"/>
      <c r="R43" s="206"/>
      <c r="AG43" s="208"/>
    </row>
    <row r="44" spans="4:33" ht="15">
      <c r="D44" s="276" t="s">
        <v>128</v>
      </c>
      <c r="L44" s="8"/>
      <c r="M44" s="8"/>
      <c r="N44" s="206"/>
      <c r="O44" s="206"/>
      <c r="P44" s="206"/>
      <c r="Q44" s="206"/>
      <c r="R44" s="206"/>
      <c r="AG44" s="208"/>
    </row>
    <row r="45" spans="4:33" ht="15">
      <c r="D45" s="261" t="s">
        <v>129</v>
      </c>
      <c r="L45" s="8"/>
      <c r="M45" s="8"/>
      <c r="N45" s="206"/>
      <c r="O45" s="206"/>
      <c r="P45" s="206"/>
      <c r="Q45" s="206"/>
      <c r="R45" s="206"/>
      <c r="AG45" s="208"/>
    </row>
    <row r="46" spans="4:41" ht="15">
      <c r="D46" s="261" t="s">
        <v>130</v>
      </c>
      <c r="L46" s="8"/>
      <c r="M46" s="8"/>
      <c r="N46" s="206"/>
      <c r="O46" s="206"/>
      <c r="P46" s="206"/>
      <c r="Q46" s="206"/>
      <c r="R46" s="206"/>
      <c r="AD46" s="51">
        <f>0.25*2*1726</f>
        <v>863</v>
      </c>
      <c r="AG46" s="208"/>
      <c r="AN46" s="51" t="s">
        <v>171</v>
      </c>
      <c r="AO46" s="51">
        <v>4</v>
      </c>
    </row>
    <row r="47" spans="4:41" ht="15">
      <c r="D47" s="261" t="s">
        <v>131</v>
      </c>
      <c r="L47" s="8"/>
      <c r="M47" s="8"/>
      <c r="N47" s="206"/>
      <c r="O47" s="206"/>
      <c r="P47" s="206"/>
      <c r="Q47" s="206"/>
      <c r="R47" s="206"/>
      <c r="AD47" s="51">
        <f>0.5*2*1726</f>
        <v>1726</v>
      </c>
      <c r="AG47" s="208"/>
      <c r="AN47" s="51" t="s">
        <v>171</v>
      </c>
      <c r="AO47" s="51">
        <v>4</v>
      </c>
    </row>
    <row r="48" spans="4:41" ht="15">
      <c r="D48" s="261" t="s">
        <v>132</v>
      </c>
      <c r="L48" s="8"/>
      <c r="M48" s="8"/>
      <c r="N48" s="206"/>
      <c r="O48" s="206"/>
      <c r="P48" s="206"/>
      <c r="Q48" s="206"/>
      <c r="R48" s="206"/>
      <c r="AD48" s="51">
        <f>0.5*2*1726</f>
        <v>1726</v>
      </c>
      <c r="AG48" s="208"/>
      <c r="AN48" s="51" t="s">
        <v>171</v>
      </c>
      <c r="AO48" s="51">
        <v>4</v>
      </c>
    </row>
    <row r="49" spans="12:18" ht="15">
      <c r="L49" s="8"/>
      <c r="M49" s="8"/>
      <c r="N49" s="206"/>
      <c r="O49" s="206"/>
      <c r="P49" s="206"/>
      <c r="Q49" s="206"/>
      <c r="R49" s="206"/>
    </row>
    <row r="50" spans="4:18" ht="15">
      <c r="D50" s="227" t="s">
        <v>79</v>
      </c>
      <c r="L50" s="8"/>
      <c r="M50" s="8"/>
      <c r="N50" s="206"/>
      <c r="O50" s="206"/>
      <c r="P50" s="206"/>
      <c r="Q50" s="206"/>
      <c r="R50" s="206"/>
    </row>
    <row r="51" spans="4:41" ht="15">
      <c r="D51" s="51" t="s">
        <v>87</v>
      </c>
      <c r="L51" s="8"/>
      <c r="M51" s="8"/>
      <c r="N51" s="206"/>
      <c r="O51" s="206"/>
      <c r="P51" s="206"/>
      <c r="Q51" s="206"/>
      <c r="R51" s="206"/>
      <c r="Z51" s="208">
        <f>0.5*1726</f>
        <v>863</v>
      </c>
      <c r="AN51" s="51" t="s">
        <v>172</v>
      </c>
      <c r="AO51" s="51">
        <v>2</v>
      </c>
    </row>
    <row r="52" spans="4:41" ht="15">
      <c r="D52" s="51" t="s">
        <v>123</v>
      </c>
      <c r="L52" s="8"/>
      <c r="M52" s="8"/>
      <c r="N52" s="206"/>
      <c r="O52" s="206"/>
      <c r="P52" s="206"/>
      <c r="Q52" s="206"/>
      <c r="R52" s="206"/>
      <c r="Z52" s="208">
        <f>0.5*1726</f>
        <v>863</v>
      </c>
      <c r="AN52" s="51" t="s">
        <v>172</v>
      </c>
      <c r="AO52" s="51">
        <v>2</v>
      </c>
    </row>
    <row r="53" spans="4:41" ht="15">
      <c r="D53" s="51" t="s">
        <v>124</v>
      </c>
      <c r="L53" s="8"/>
      <c r="M53" s="8"/>
      <c r="N53" s="206"/>
      <c r="O53" s="206"/>
      <c r="P53" s="206"/>
      <c r="Q53" s="206"/>
      <c r="R53" s="206"/>
      <c r="Z53" s="208">
        <f>0.5*1726</f>
        <v>863</v>
      </c>
      <c r="AN53" s="51" t="s">
        <v>172</v>
      </c>
      <c r="AO53" s="51">
        <v>2</v>
      </c>
    </row>
    <row r="54" spans="4:41" ht="15">
      <c r="D54" s="51" t="s">
        <v>125</v>
      </c>
      <c r="L54" s="8"/>
      <c r="M54" s="8"/>
      <c r="N54" s="206"/>
      <c r="O54" s="206"/>
      <c r="P54" s="206"/>
      <c r="Q54" s="206"/>
      <c r="R54" s="206"/>
      <c r="Z54" s="208">
        <f>0.5*1726</f>
        <v>863</v>
      </c>
      <c r="AN54" s="51" t="s">
        <v>172</v>
      </c>
      <c r="AO54" s="51">
        <v>2</v>
      </c>
    </row>
    <row r="55" spans="12:18" ht="15">
      <c r="L55" s="8"/>
      <c r="M55" s="8"/>
      <c r="N55" s="206"/>
      <c r="O55" s="206"/>
      <c r="P55" s="206"/>
      <c r="Q55" s="206"/>
      <c r="R55" s="206"/>
    </row>
    <row r="56" spans="4:18" ht="15">
      <c r="D56" s="227" t="s">
        <v>81</v>
      </c>
      <c r="L56" s="8"/>
      <c r="M56" s="8"/>
      <c r="N56" s="206"/>
      <c r="O56" s="206"/>
      <c r="P56" s="206"/>
      <c r="Q56" s="206"/>
      <c r="R56" s="206"/>
    </row>
    <row r="57" spans="4:41" ht="15">
      <c r="D57" s="51" t="s">
        <v>87</v>
      </c>
      <c r="L57" s="8"/>
      <c r="M57" s="8"/>
      <c r="N57" s="206"/>
      <c r="O57" s="206"/>
      <c r="P57" s="206"/>
      <c r="Q57" s="206"/>
      <c r="R57" s="206"/>
      <c r="W57" s="61">
        <f>3*2</f>
        <v>6</v>
      </c>
      <c r="Y57" s="208">
        <f>80*2</f>
        <v>160</v>
      </c>
      <c r="AO57" s="51">
        <v>8</v>
      </c>
    </row>
    <row r="58" spans="4:41" ht="15">
      <c r="D58" s="51" t="s">
        <v>123</v>
      </c>
      <c r="L58" s="8"/>
      <c r="M58" s="8"/>
      <c r="N58" s="206"/>
      <c r="O58" s="206"/>
      <c r="P58" s="206"/>
      <c r="Q58" s="206"/>
      <c r="R58" s="206"/>
      <c r="W58" s="61">
        <f>3*2</f>
        <v>6</v>
      </c>
      <c r="Y58" s="208">
        <f>80*2</f>
        <v>160</v>
      </c>
      <c r="AO58" s="51">
        <v>8</v>
      </c>
    </row>
    <row r="59" spans="4:41" ht="15">
      <c r="D59" s="51" t="s">
        <v>124</v>
      </c>
      <c r="L59" s="8"/>
      <c r="M59" s="8"/>
      <c r="N59" s="206"/>
      <c r="O59" s="206"/>
      <c r="P59" s="206"/>
      <c r="Q59" s="206"/>
      <c r="R59" s="206"/>
      <c r="W59" s="61">
        <f>3*2</f>
        <v>6</v>
      </c>
      <c r="Y59" s="208">
        <f>80*2</f>
        <v>160</v>
      </c>
      <c r="AO59" s="51">
        <v>8</v>
      </c>
    </row>
    <row r="60" spans="4:41" ht="15">
      <c r="D60" s="51" t="s">
        <v>125</v>
      </c>
      <c r="L60" s="8"/>
      <c r="M60" s="8"/>
      <c r="N60" s="206"/>
      <c r="O60" s="206"/>
      <c r="P60" s="206"/>
      <c r="Q60" s="206"/>
      <c r="R60" s="206"/>
      <c r="W60" s="61">
        <f>3*2</f>
        <v>6</v>
      </c>
      <c r="Y60" s="208">
        <f>80*2</f>
        <v>160</v>
      </c>
      <c r="AO60" s="51">
        <v>8</v>
      </c>
    </row>
    <row r="61" spans="12:18" ht="15">
      <c r="L61" s="8"/>
      <c r="M61" s="8"/>
      <c r="N61" s="206"/>
      <c r="O61" s="206"/>
      <c r="P61" s="206"/>
      <c r="Q61" s="206"/>
      <c r="R61" s="206"/>
    </row>
    <row r="62" spans="4:41" ht="15">
      <c r="D62" s="227" t="s">
        <v>80</v>
      </c>
      <c r="L62" s="8"/>
      <c r="M62" s="8"/>
      <c r="N62" s="206"/>
      <c r="O62" s="206"/>
      <c r="P62" s="206"/>
      <c r="Q62" s="206"/>
      <c r="R62" s="206"/>
      <c r="W62" s="61">
        <v>20</v>
      </c>
      <c r="AE62" s="208">
        <v>480</v>
      </c>
      <c r="AO62" s="51">
        <v>8</v>
      </c>
    </row>
    <row r="63" spans="12:18" ht="15">
      <c r="L63" s="8"/>
      <c r="M63" s="8"/>
      <c r="N63" s="206"/>
      <c r="O63" s="206"/>
      <c r="P63" s="206"/>
      <c r="Q63" s="206"/>
      <c r="R63" s="206"/>
    </row>
    <row r="64" spans="4:21" ht="15">
      <c r="D64" s="277" t="s">
        <v>174</v>
      </c>
      <c r="E64" s="263"/>
      <c r="F64" s="278"/>
      <c r="G64" s="279"/>
      <c r="H64" s="279"/>
      <c r="I64" s="279"/>
      <c r="J64" s="279"/>
      <c r="K64" s="279"/>
      <c r="L64" s="280"/>
      <c r="M64" s="280"/>
      <c r="N64" s="281"/>
      <c r="O64" s="281"/>
      <c r="P64" s="281"/>
      <c r="Q64" s="281"/>
      <c r="R64" s="281"/>
      <c r="S64" s="263"/>
      <c r="T64" s="265"/>
      <c r="U64" s="265"/>
    </row>
    <row r="65" spans="2:41" ht="15">
      <c r="B65" s="228">
        <v>0</v>
      </c>
      <c r="D65" s="263" t="s">
        <v>87</v>
      </c>
      <c r="E65" s="263"/>
      <c r="F65" s="278"/>
      <c r="G65" s="279"/>
      <c r="H65" s="279"/>
      <c r="I65" s="279"/>
      <c r="J65" s="279"/>
      <c r="K65" s="279"/>
      <c r="L65" s="280"/>
      <c r="M65" s="280"/>
      <c r="N65" s="281"/>
      <c r="O65" s="281"/>
      <c r="P65" s="281"/>
      <c r="Q65" s="281"/>
      <c r="R65" s="281"/>
      <c r="S65" s="263"/>
      <c r="T65" s="265">
        <v>5</v>
      </c>
      <c r="U65" s="265"/>
      <c r="AO65" s="51">
        <v>8</v>
      </c>
    </row>
    <row r="66" spans="2:41" ht="15">
      <c r="B66" s="228">
        <v>0</v>
      </c>
      <c r="D66" s="263" t="s">
        <v>123</v>
      </c>
      <c r="E66" s="263"/>
      <c r="F66" s="278"/>
      <c r="G66" s="279"/>
      <c r="H66" s="279"/>
      <c r="I66" s="279"/>
      <c r="J66" s="279"/>
      <c r="K66" s="279"/>
      <c r="L66" s="280"/>
      <c r="M66" s="280"/>
      <c r="N66" s="281"/>
      <c r="O66" s="281"/>
      <c r="P66" s="281"/>
      <c r="Q66" s="281"/>
      <c r="R66" s="281"/>
      <c r="S66" s="263"/>
      <c r="T66" s="265">
        <v>5</v>
      </c>
      <c r="U66" s="265"/>
      <c r="AO66" s="51">
        <v>8</v>
      </c>
    </row>
    <row r="67" spans="2:41" ht="15">
      <c r="B67" s="228">
        <v>0</v>
      </c>
      <c r="D67" s="263" t="s">
        <v>124</v>
      </c>
      <c r="E67" s="263"/>
      <c r="F67" s="278"/>
      <c r="G67" s="279"/>
      <c r="H67" s="279"/>
      <c r="I67" s="279"/>
      <c r="J67" s="279"/>
      <c r="K67" s="279"/>
      <c r="L67" s="280"/>
      <c r="M67" s="280"/>
      <c r="N67" s="281"/>
      <c r="O67" s="281"/>
      <c r="P67" s="281"/>
      <c r="Q67" s="281"/>
      <c r="R67" s="281"/>
      <c r="S67" s="263"/>
      <c r="T67" s="265">
        <v>5</v>
      </c>
      <c r="U67" s="265"/>
      <c r="AO67" s="51">
        <v>8</v>
      </c>
    </row>
    <row r="68" spans="2:41" ht="15">
      <c r="B68" s="228">
        <v>0</v>
      </c>
      <c r="D68" s="263" t="s">
        <v>125</v>
      </c>
      <c r="E68" s="263"/>
      <c r="F68" s="278"/>
      <c r="G68" s="279"/>
      <c r="H68" s="279"/>
      <c r="I68" s="279"/>
      <c r="J68" s="279"/>
      <c r="K68" s="279"/>
      <c r="L68" s="280"/>
      <c r="M68" s="280"/>
      <c r="N68" s="281"/>
      <c r="O68" s="281"/>
      <c r="P68" s="281"/>
      <c r="Q68" s="281"/>
      <c r="R68" s="281"/>
      <c r="S68" s="263"/>
      <c r="T68" s="265">
        <v>5</v>
      </c>
      <c r="U68" s="265"/>
      <c r="AO68" s="51">
        <v>8</v>
      </c>
    </row>
    <row r="69" spans="4:18" ht="15" hidden="1">
      <c r="D69" s="227"/>
      <c r="L69" s="8"/>
      <c r="M69" s="8"/>
      <c r="N69" s="206"/>
      <c r="O69" s="206"/>
      <c r="P69" s="206"/>
      <c r="Q69" s="206"/>
      <c r="R69" s="206"/>
    </row>
    <row r="70" spans="4:18" ht="15" hidden="1">
      <c r="D70" s="227"/>
      <c r="L70" s="8"/>
      <c r="M70" s="8"/>
      <c r="N70" s="206"/>
      <c r="O70" s="206"/>
      <c r="P70" s="206"/>
      <c r="Q70" s="206"/>
      <c r="R70" s="206"/>
    </row>
    <row r="71" spans="4:18" ht="15">
      <c r="D71" s="227"/>
      <c r="L71" s="8"/>
      <c r="M71" s="8"/>
      <c r="N71" s="206"/>
      <c r="O71" s="206"/>
      <c r="P71" s="206"/>
      <c r="Q71" s="206"/>
      <c r="R71" s="206"/>
    </row>
    <row r="72" spans="12:18" ht="15">
      <c r="L72" s="8"/>
      <c r="M72" s="8"/>
      <c r="N72" s="206"/>
      <c r="O72" s="206"/>
      <c r="P72" s="206"/>
      <c r="Q72" s="206"/>
      <c r="R72" s="206"/>
    </row>
    <row r="73" spans="2:40" s="139" customFormat="1" ht="14.25" customHeight="1">
      <c r="B73" s="253"/>
      <c r="F73" s="148"/>
      <c r="G73" s="149"/>
      <c r="H73" s="149"/>
      <c r="I73" s="149"/>
      <c r="J73" s="149"/>
      <c r="K73" s="149"/>
      <c r="L73" s="140"/>
      <c r="M73" s="140"/>
      <c r="N73" s="206"/>
      <c r="O73" s="206"/>
      <c r="P73" s="206"/>
      <c r="Q73" s="206"/>
      <c r="R73" s="206"/>
      <c r="T73" s="150"/>
      <c r="U73" s="150"/>
      <c r="V73" s="151"/>
      <c r="W73" s="150"/>
      <c r="X73" s="152"/>
      <c r="Y73" s="214"/>
      <c r="Z73" s="214"/>
      <c r="AA73" s="153"/>
      <c r="AB73" s="153"/>
      <c r="AC73" s="153"/>
      <c r="AD73" s="153"/>
      <c r="AE73" s="214"/>
      <c r="AF73" s="153"/>
      <c r="AG73" s="153"/>
      <c r="AH73" s="153"/>
      <c r="AI73" s="153"/>
      <c r="AJ73" s="153"/>
      <c r="AK73" s="153"/>
      <c r="AL73" s="153"/>
      <c r="AM73" s="154"/>
      <c r="AN73" s="154"/>
    </row>
    <row r="74" spans="2:41" s="155" customFormat="1" ht="14.25" customHeight="1">
      <c r="B74" s="254"/>
      <c r="C74" s="156" t="s">
        <v>12</v>
      </c>
      <c r="D74" s="156"/>
      <c r="E74" s="156"/>
      <c r="F74" s="157"/>
      <c r="G74" s="158"/>
      <c r="H74" s="158"/>
      <c r="I74" s="158"/>
      <c r="J74" s="158"/>
      <c r="K74" s="158"/>
      <c r="L74" s="159"/>
      <c r="M74" s="159"/>
      <c r="N74" s="206"/>
      <c r="O74" s="206"/>
      <c r="P74" s="206"/>
      <c r="Q74" s="206"/>
      <c r="R74" s="206"/>
      <c r="S74" s="160"/>
      <c r="T74" s="266">
        <f>SUM(T12:T70)</f>
        <v>20</v>
      </c>
      <c r="U74" s="266">
        <f>SUM(U12:U70)</f>
        <v>0</v>
      </c>
      <c r="V74" s="266">
        <f>SUM(V12:V70)</f>
        <v>0</v>
      </c>
      <c r="W74" s="266">
        <f>SUM(W12:W70)</f>
        <v>44</v>
      </c>
      <c r="X74" s="266">
        <f>SUM(X12:X70)</f>
        <v>0</v>
      </c>
      <c r="Y74" s="266">
        <f>SUM(Y13:Y64)</f>
        <v>2020.8000000000002</v>
      </c>
      <c r="Z74" s="266">
        <f aca="true" t="shared" si="0" ref="Z74:AL74">SUM(Z13:Z64)</f>
        <v>3452</v>
      </c>
      <c r="AA74" s="266">
        <f t="shared" si="0"/>
        <v>0</v>
      </c>
      <c r="AB74" s="266">
        <f t="shared" si="0"/>
        <v>0</v>
      </c>
      <c r="AC74" s="266">
        <f t="shared" si="0"/>
        <v>0</v>
      </c>
      <c r="AD74" s="266">
        <f t="shared" si="0"/>
        <v>4315</v>
      </c>
      <c r="AE74" s="266">
        <f t="shared" si="0"/>
        <v>5658</v>
      </c>
      <c r="AF74" s="266">
        <f t="shared" si="0"/>
        <v>0</v>
      </c>
      <c r="AG74" s="266">
        <f t="shared" si="0"/>
        <v>10356</v>
      </c>
      <c r="AH74" s="266">
        <f t="shared" si="0"/>
        <v>0</v>
      </c>
      <c r="AI74" s="266">
        <f t="shared" si="0"/>
        <v>0</v>
      </c>
      <c r="AJ74" s="266">
        <f t="shared" si="0"/>
        <v>0</v>
      </c>
      <c r="AK74" s="266">
        <f t="shared" si="0"/>
        <v>0</v>
      </c>
      <c r="AL74" s="266">
        <f t="shared" si="0"/>
        <v>0</v>
      </c>
      <c r="AM74" s="267"/>
      <c r="AO74" s="104"/>
    </row>
    <row r="75" spans="2:41" s="161" customFormat="1" ht="15" thickBot="1">
      <c r="B75" s="255"/>
      <c r="F75" s="162"/>
      <c r="G75" s="149"/>
      <c r="H75" s="149"/>
      <c r="I75" s="149"/>
      <c r="J75" s="149"/>
      <c r="K75" s="149"/>
      <c r="L75" s="140"/>
      <c r="M75" s="140"/>
      <c r="N75" s="206"/>
      <c r="O75" s="206"/>
      <c r="P75" s="206"/>
      <c r="Q75" s="206"/>
      <c r="R75" s="206"/>
      <c r="T75" s="268"/>
      <c r="U75" s="268"/>
      <c r="V75" s="269"/>
      <c r="W75" s="268"/>
      <c r="X75" s="268"/>
      <c r="Y75" s="270"/>
      <c r="Z75" s="270"/>
      <c r="AA75" s="271"/>
      <c r="AB75" s="271"/>
      <c r="AC75" s="271"/>
      <c r="AD75" s="271"/>
      <c r="AE75" s="270"/>
      <c r="AF75" s="271"/>
      <c r="AG75" s="271"/>
      <c r="AH75" s="271"/>
      <c r="AI75" s="271"/>
      <c r="AJ75" s="271"/>
      <c r="AK75" s="271"/>
      <c r="AL75" s="271"/>
      <c r="AM75" s="272"/>
      <c r="AO75" s="104"/>
    </row>
    <row r="76" spans="2:41" s="163" customFormat="1" ht="16.5" thickBot="1">
      <c r="B76" s="256" t="s">
        <v>121</v>
      </c>
      <c r="C76" s="164"/>
      <c r="D76" s="165"/>
      <c r="E76" s="165"/>
      <c r="F76" s="166">
        <f>SUM(T76:AL76)</f>
        <v>4028.3737100000008</v>
      </c>
      <c r="G76" s="167"/>
      <c r="H76" s="167"/>
      <c r="I76" s="167"/>
      <c r="J76" s="167"/>
      <c r="K76" s="167"/>
      <c r="L76" s="168"/>
      <c r="M76" s="168"/>
      <c r="N76" s="206"/>
      <c r="O76" s="206"/>
      <c r="P76" s="206"/>
      <c r="Q76" s="206"/>
      <c r="R76" s="206"/>
      <c r="T76" s="273">
        <f>+T74*T11</f>
        <v>24.4</v>
      </c>
      <c r="U76" s="273">
        <f>+U74*U11</f>
        <v>0</v>
      </c>
      <c r="V76" s="273">
        <f>+V74*V11</f>
        <v>0</v>
      </c>
      <c r="W76" s="273">
        <f>+W74*W11</f>
        <v>48.400000000000006</v>
      </c>
      <c r="X76" s="273">
        <f>+X74*X11</f>
        <v>0</v>
      </c>
      <c r="Y76" s="274">
        <f aca="true" t="shared" si="1" ref="Y76:AL76">+Y74*Y11/1000</f>
        <v>374.8584</v>
      </c>
      <c r="Z76" s="274">
        <f t="shared" si="1"/>
        <v>431.81068</v>
      </c>
      <c r="AA76" s="273">
        <f t="shared" si="1"/>
        <v>0</v>
      </c>
      <c r="AB76" s="273">
        <f t="shared" si="1"/>
        <v>0</v>
      </c>
      <c r="AC76" s="273">
        <f t="shared" si="1"/>
        <v>0</v>
      </c>
      <c r="AD76" s="273">
        <f t="shared" si="1"/>
        <v>651.86705</v>
      </c>
      <c r="AE76" s="274">
        <f t="shared" si="1"/>
        <v>935.6634600000001</v>
      </c>
      <c r="AF76" s="273">
        <f t="shared" si="1"/>
        <v>0</v>
      </c>
      <c r="AG76" s="273">
        <f t="shared" si="1"/>
        <v>1561.3741200000002</v>
      </c>
      <c r="AH76" s="273">
        <f t="shared" si="1"/>
        <v>0</v>
      </c>
      <c r="AI76" s="273">
        <f t="shared" si="1"/>
        <v>0</v>
      </c>
      <c r="AJ76" s="273">
        <f t="shared" si="1"/>
        <v>0</v>
      </c>
      <c r="AK76" s="273">
        <f t="shared" si="1"/>
        <v>0</v>
      </c>
      <c r="AL76" s="273">
        <f t="shared" si="1"/>
        <v>0</v>
      </c>
      <c r="AM76" s="275"/>
      <c r="AO76" s="104"/>
    </row>
    <row r="77" spans="2:41" s="163" customFormat="1" ht="16.5" thickBot="1">
      <c r="B77" s="257" t="s">
        <v>13</v>
      </c>
      <c r="F77" s="162"/>
      <c r="G77" s="169"/>
      <c r="H77" s="169"/>
      <c r="I77" s="169"/>
      <c r="J77" s="169"/>
      <c r="K77" s="169"/>
      <c r="L77" s="168"/>
      <c r="M77" s="168"/>
      <c r="N77" s="206"/>
      <c r="O77" s="206"/>
      <c r="P77" s="206"/>
      <c r="Q77" s="206"/>
      <c r="R77" s="206"/>
      <c r="T77" s="114"/>
      <c r="V77" s="170"/>
      <c r="Y77" s="215"/>
      <c r="Z77" s="215"/>
      <c r="AC77" s="171" t="s">
        <v>31</v>
      </c>
      <c r="AD77" s="172"/>
      <c r="AE77" s="220"/>
      <c r="AF77" s="173"/>
      <c r="AG77" s="173"/>
      <c r="AH77" s="173"/>
      <c r="AI77" s="173"/>
      <c r="AJ77" s="173"/>
      <c r="AK77" s="173"/>
      <c r="AL77" s="173"/>
      <c r="AM77" s="174"/>
      <c r="AN77" s="174"/>
      <c r="AO77" s="174"/>
    </row>
    <row r="78" spans="2:47" s="175" customFormat="1" ht="15">
      <c r="B78" s="258"/>
      <c r="C78" s="176"/>
      <c r="D78" s="177"/>
      <c r="E78" s="177"/>
      <c r="F78" s="178"/>
      <c r="G78" s="179"/>
      <c r="H78" s="179"/>
      <c r="I78" s="179"/>
      <c r="J78" s="179"/>
      <c r="K78" s="179"/>
      <c r="L78" s="180"/>
      <c r="M78" s="181" t="s">
        <v>122</v>
      </c>
      <c r="N78" s="206"/>
      <c r="O78" s="206"/>
      <c r="P78" s="206"/>
      <c r="Q78" s="206"/>
      <c r="R78" s="206"/>
      <c r="S78" s="182"/>
      <c r="V78" s="183"/>
      <c r="X78" s="184"/>
      <c r="Y78" s="216"/>
      <c r="Z78" s="216"/>
      <c r="AC78" s="229" t="s">
        <v>32</v>
      </c>
      <c r="AD78" s="230"/>
      <c r="AE78" s="230"/>
      <c r="AF78" s="230"/>
      <c r="AG78" s="230"/>
      <c r="AH78" s="231"/>
      <c r="AI78" s="231"/>
      <c r="AJ78" s="231"/>
      <c r="AK78" s="231"/>
      <c r="AL78" s="231"/>
      <c r="AM78" s="231"/>
      <c r="AN78" s="231"/>
      <c r="AO78" s="231"/>
      <c r="AP78" s="231"/>
      <c r="AQ78" s="231"/>
      <c r="AR78" s="232"/>
      <c r="AS78" s="233"/>
      <c r="AT78" s="186"/>
      <c r="AU78" s="186"/>
    </row>
    <row r="79" spans="2:47" s="1" customFormat="1" ht="15.75">
      <c r="B79" s="259"/>
      <c r="C79" s="187"/>
      <c r="D79" s="188"/>
      <c r="E79" s="188"/>
      <c r="F79" s="188"/>
      <c r="G79" s="189"/>
      <c r="H79" s="189"/>
      <c r="I79" s="189"/>
      <c r="J79" s="189"/>
      <c r="K79" s="189"/>
      <c r="L79" s="190"/>
      <c r="M79" s="191">
        <v>3</v>
      </c>
      <c r="N79" s="206"/>
      <c r="O79" s="206"/>
      <c r="P79" s="206"/>
      <c r="Q79" s="206"/>
      <c r="R79" s="206"/>
      <c r="S79" s="182"/>
      <c r="V79" s="192"/>
      <c r="X79" s="193"/>
      <c r="Y79" s="4"/>
      <c r="Z79" s="4"/>
      <c r="AC79" s="229" t="s">
        <v>33</v>
      </c>
      <c r="AD79" s="230"/>
      <c r="AE79" s="230"/>
      <c r="AF79" s="230"/>
      <c r="AG79" s="230"/>
      <c r="AH79" s="231"/>
      <c r="AI79" s="231"/>
      <c r="AJ79" s="231"/>
      <c r="AK79" s="231"/>
      <c r="AL79" s="231"/>
      <c r="AM79" s="231"/>
      <c r="AN79" s="231"/>
      <c r="AO79" s="231"/>
      <c r="AP79" s="231"/>
      <c r="AQ79" s="231"/>
      <c r="AR79" s="232"/>
      <c r="AS79" s="233"/>
      <c r="AT79" s="186"/>
      <c r="AU79" s="186"/>
    </row>
    <row r="80" spans="2:47" s="1" customFormat="1" ht="15.75">
      <c r="B80" s="259"/>
      <c r="C80" s="194"/>
      <c r="D80" s="188"/>
      <c r="E80" s="188"/>
      <c r="F80" s="195"/>
      <c r="G80" s="196"/>
      <c r="H80" s="196"/>
      <c r="I80" s="196"/>
      <c r="J80" s="196"/>
      <c r="K80" s="196"/>
      <c r="L80" s="197"/>
      <c r="M80" s="191">
        <v>5</v>
      </c>
      <c r="N80" s="206"/>
      <c r="O80" s="206"/>
      <c r="P80" s="206"/>
      <c r="Q80" s="206"/>
      <c r="R80" s="206"/>
      <c r="S80" s="198"/>
      <c r="V80" s="192"/>
      <c r="Y80" s="4"/>
      <c r="Z80" s="4"/>
      <c r="AC80" s="229" t="s">
        <v>34</v>
      </c>
      <c r="AD80" s="230"/>
      <c r="AE80" s="230"/>
      <c r="AF80" s="230"/>
      <c r="AG80" s="234"/>
      <c r="AH80" s="235"/>
      <c r="AI80" s="235"/>
      <c r="AJ80" s="235"/>
      <c r="AK80" s="235"/>
      <c r="AL80" s="235"/>
      <c r="AM80" s="235"/>
      <c r="AN80" s="235"/>
      <c r="AO80" s="235"/>
      <c r="AP80" s="235"/>
      <c r="AQ80" s="235"/>
      <c r="AR80" s="236"/>
      <c r="AS80" s="233"/>
      <c r="AT80" s="186"/>
      <c r="AU80" s="186"/>
    </row>
    <row r="81" spans="2:47" s="1" customFormat="1" ht="15.75">
      <c r="B81" s="259"/>
      <c r="C81" s="187"/>
      <c r="D81" s="188"/>
      <c r="E81" s="188"/>
      <c r="F81" s="188"/>
      <c r="G81" s="189"/>
      <c r="H81" s="189"/>
      <c r="I81" s="189"/>
      <c r="J81" s="189"/>
      <c r="K81" s="189"/>
      <c r="L81" s="190"/>
      <c r="M81" s="191">
        <v>8</v>
      </c>
      <c r="N81" s="206"/>
      <c r="O81" s="206"/>
      <c r="P81" s="206"/>
      <c r="Q81" s="206"/>
      <c r="R81" s="206"/>
      <c r="S81" s="182"/>
      <c r="V81" s="192"/>
      <c r="Y81" s="4"/>
      <c r="Z81" s="4"/>
      <c r="AC81" s="229" t="s">
        <v>35</v>
      </c>
      <c r="AD81" s="230"/>
      <c r="AE81" s="230"/>
      <c r="AF81" s="230"/>
      <c r="AG81" s="234"/>
      <c r="AH81" s="237"/>
      <c r="AI81" s="237"/>
      <c r="AJ81" s="237"/>
      <c r="AK81" s="237"/>
      <c r="AL81" s="237"/>
      <c r="AM81" s="237"/>
      <c r="AN81" s="237"/>
      <c r="AO81" s="237"/>
      <c r="AP81" s="237"/>
      <c r="AQ81" s="237"/>
      <c r="AR81" s="238"/>
      <c r="AS81" s="233"/>
      <c r="AT81" s="186"/>
      <c r="AU81" s="186"/>
    </row>
    <row r="82" spans="2:47" s="1" customFormat="1" ht="15.75">
      <c r="B82" s="259"/>
      <c r="C82" s="187"/>
      <c r="D82" s="188"/>
      <c r="E82" s="188"/>
      <c r="F82" s="188"/>
      <c r="G82" s="189"/>
      <c r="H82" s="189"/>
      <c r="I82" s="189"/>
      <c r="J82" s="189"/>
      <c r="K82" s="189"/>
      <c r="L82" s="190"/>
      <c r="M82" s="191">
        <v>9</v>
      </c>
      <c r="N82" s="206"/>
      <c r="O82" s="206"/>
      <c r="P82" s="206"/>
      <c r="Q82" s="206"/>
      <c r="R82" s="206"/>
      <c r="S82" s="182"/>
      <c r="V82" s="192"/>
      <c r="Y82" s="4"/>
      <c r="Z82" s="4"/>
      <c r="AC82" s="229" t="s">
        <v>36</v>
      </c>
      <c r="AD82" s="230"/>
      <c r="AE82" s="230"/>
      <c r="AF82" s="230"/>
      <c r="AG82" s="234"/>
      <c r="AH82" s="239"/>
      <c r="AI82" s="239"/>
      <c r="AJ82" s="239"/>
      <c r="AK82" s="239"/>
      <c r="AL82" s="239"/>
      <c r="AM82" s="239"/>
      <c r="AN82" s="239"/>
      <c r="AO82" s="239"/>
      <c r="AP82" s="239"/>
      <c r="AQ82" s="239"/>
      <c r="AR82" s="240"/>
      <c r="AS82" s="241"/>
      <c r="AT82" s="185"/>
      <c r="AU82" s="185"/>
    </row>
    <row r="83" spans="2:47" s="1" customFormat="1" ht="15.75" thickBot="1">
      <c r="B83" s="259"/>
      <c r="C83" s="199"/>
      <c r="D83" s="200"/>
      <c r="E83" s="200"/>
      <c r="F83" s="201"/>
      <c r="G83" s="202"/>
      <c r="H83" s="202"/>
      <c r="I83" s="202"/>
      <c r="J83" s="202"/>
      <c r="K83" s="202"/>
      <c r="L83" s="203"/>
      <c r="M83" s="204"/>
      <c r="N83" s="206"/>
      <c r="O83" s="206"/>
      <c r="P83" s="206"/>
      <c r="Q83" s="206"/>
      <c r="R83" s="206"/>
      <c r="S83" s="205"/>
      <c r="V83" s="192"/>
      <c r="Y83" s="4"/>
      <c r="Z83" s="4"/>
      <c r="AC83" s="229" t="s">
        <v>37</v>
      </c>
      <c r="AD83" s="230"/>
      <c r="AE83" s="230"/>
      <c r="AF83" s="230"/>
      <c r="AG83" s="234"/>
      <c r="AH83" s="239"/>
      <c r="AI83" s="239"/>
      <c r="AJ83" s="239"/>
      <c r="AK83" s="239"/>
      <c r="AL83" s="239"/>
      <c r="AM83" s="239"/>
      <c r="AN83" s="239"/>
      <c r="AO83" s="239"/>
      <c r="AP83" s="239"/>
      <c r="AQ83" s="239"/>
      <c r="AR83" s="240"/>
      <c r="AS83" s="241"/>
      <c r="AT83" s="185"/>
      <c r="AU83" s="185"/>
    </row>
    <row r="84" spans="12:47" ht="15">
      <c r="L84" s="8"/>
      <c r="M84" s="8"/>
      <c r="N84" s="206"/>
      <c r="O84" s="206"/>
      <c r="P84" s="206"/>
      <c r="Q84" s="206"/>
      <c r="R84" s="206"/>
      <c r="AC84" s="229" t="s">
        <v>38</v>
      </c>
      <c r="AD84" s="230"/>
      <c r="AE84" s="230"/>
      <c r="AF84" s="230"/>
      <c r="AG84" s="234"/>
      <c r="AH84" s="239"/>
      <c r="AI84" s="239"/>
      <c r="AJ84" s="239"/>
      <c r="AK84" s="239"/>
      <c r="AL84" s="239"/>
      <c r="AM84" s="239"/>
      <c r="AN84" s="239"/>
      <c r="AO84" s="239"/>
      <c r="AP84" s="239"/>
      <c r="AQ84" s="239"/>
      <c r="AR84" s="240"/>
      <c r="AS84" s="241"/>
      <c r="AT84" s="185"/>
      <c r="AU84" s="185"/>
    </row>
    <row r="85" spans="12:47" ht="15">
      <c r="L85" s="8"/>
      <c r="M85" s="8"/>
      <c r="N85" s="206"/>
      <c r="O85" s="206"/>
      <c r="P85" s="206"/>
      <c r="Q85" s="206"/>
      <c r="R85" s="206"/>
      <c r="AC85" s="229" t="s">
        <v>40</v>
      </c>
      <c r="AD85" s="230"/>
      <c r="AE85" s="230"/>
      <c r="AF85" s="230"/>
      <c r="AG85" s="234"/>
      <c r="AH85" s="239"/>
      <c r="AI85" s="239"/>
      <c r="AJ85" s="239"/>
      <c r="AK85" s="239"/>
      <c r="AL85" s="239"/>
      <c r="AM85" s="239"/>
      <c r="AN85" s="239"/>
      <c r="AO85" s="239"/>
      <c r="AP85" s="239"/>
      <c r="AQ85" s="239"/>
      <c r="AR85" s="240"/>
      <c r="AS85" s="241"/>
      <c r="AT85" s="185"/>
      <c r="AU85" s="185"/>
    </row>
    <row r="86" spans="14:47" ht="15.75" thickBot="1">
      <c r="N86" s="206"/>
      <c r="O86" s="206"/>
      <c r="P86" s="206"/>
      <c r="Q86" s="206"/>
      <c r="R86" s="206"/>
      <c r="AC86" s="242" t="s">
        <v>39</v>
      </c>
      <c r="AD86" s="243"/>
      <c r="AE86" s="243"/>
      <c r="AF86" s="243"/>
      <c r="AG86" s="244"/>
      <c r="AH86" s="245"/>
      <c r="AI86" s="245"/>
      <c r="AJ86" s="245"/>
      <c r="AK86" s="245"/>
      <c r="AL86" s="245"/>
      <c r="AM86" s="245"/>
      <c r="AN86" s="245"/>
      <c r="AO86" s="245"/>
      <c r="AP86" s="245"/>
      <c r="AQ86" s="245"/>
      <c r="AR86" s="246"/>
      <c r="AS86" s="247"/>
      <c r="AT86" s="248"/>
      <c r="AU86" s="248"/>
    </row>
  </sheetData>
  <sheetProtection formatCells="0" formatColumns="0" formatRows="0" insertColumns="0" insertRows="0" insertHyperlinks="0" deleteColumns="0" deleteRows="0" sort="0" autoFilter="0" pivotTables="0"/>
  <printOptions gridLines="1"/>
  <pageMargins left="0.23" right="0.24" top="0.31" bottom="0.17" header="0.18" footer="0.26"/>
  <pageSetup fitToHeight="1" fitToWidth="1" horizontalDpi="1200" verticalDpi="1200" orientation="portrait" scale="50" r:id="rId1"/>
  <headerFooter alignWithMargins="0">
    <oddFooter>&amp;L&amp;f&amp;C&amp;A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D1" sqref="D1:D4"/>
    </sheetView>
  </sheetViews>
  <sheetFormatPr defaultColWidth="9.140625" defaultRowHeight="12.75"/>
  <cols>
    <col min="1" max="1" width="4.8515625" style="0" customWidth="1"/>
    <col min="7" max="7" width="15.00390625" style="0" customWidth="1"/>
    <col min="18" max="18" width="16.8515625" style="0" customWidth="1"/>
  </cols>
  <sheetData>
    <row r="1" spans="1:9" ht="18" customHeight="1">
      <c r="A1" s="42" t="str">
        <f>+'Tab B Cost &amp; Schedule Estimate'!B1</f>
        <v>Cost Center:</v>
      </c>
      <c r="B1" s="6"/>
      <c r="D1" s="294">
        <f>+'Tab A Description'!B3</f>
        <v>1170</v>
      </c>
      <c r="F1" s="6"/>
      <c r="G1" s="6"/>
      <c r="I1" s="7"/>
    </row>
    <row r="2" spans="1:9" ht="18" customHeight="1">
      <c r="A2" s="42" t="str">
        <f>+'Tab B Cost &amp; Schedule Estimate'!B2</f>
        <v>Job Number:</v>
      </c>
      <c r="B2" s="6"/>
      <c r="D2" s="294">
        <f>+'Tab A Description'!B4</f>
        <v>7100</v>
      </c>
      <c r="F2" s="6"/>
      <c r="G2" s="6"/>
      <c r="I2" s="7"/>
    </row>
    <row r="3" spans="1:9" ht="18" customHeight="1">
      <c r="A3" s="42" t="str">
        <f>+'Tab B Cost &amp; Schedule Estimate'!B3</f>
        <v>Job Title: </v>
      </c>
      <c r="B3" s="6"/>
      <c r="D3" s="294" t="str">
        <f>+'Tab A Description'!B5</f>
        <v>Project Management and Integration</v>
      </c>
      <c r="F3" s="6"/>
      <c r="G3" s="6"/>
      <c r="I3" s="7"/>
    </row>
    <row r="4" spans="1:9" ht="18" customHeight="1">
      <c r="A4" s="42" t="str">
        <f>+'Tab B Cost &amp; Schedule Estimate'!B4</f>
        <v>Job Manager: </v>
      </c>
      <c r="B4" s="6"/>
      <c r="D4" s="294" t="str">
        <f>+'Tab A Description'!B6</f>
        <v>Ron Strykowsky</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285" t="s">
        <v>133</v>
      </c>
      <c r="F9" s="4"/>
      <c r="G9" s="4"/>
      <c r="H9" s="287"/>
      <c r="I9" s="287"/>
      <c r="J9" s="287"/>
      <c r="K9" s="287"/>
      <c r="L9" s="287"/>
      <c r="M9" s="287"/>
      <c r="N9" s="287"/>
      <c r="O9" s="287"/>
      <c r="P9" s="287"/>
      <c r="Q9" s="287"/>
    </row>
    <row r="10" spans="4:7" s="1" customFormat="1" ht="12.75">
      <c r="D10" s="4"/>
      <c r="E10" s="285"/>
      <c r="F10" s="4"/>
      <c r="G10" s="15"/>
    </row>
    <row r="11" spans="2:17" s="1" customFormat="1" ht="44.25" customHeight="1">
      <c r="B11" s="1" t="s">
        <v>6</v>
      </c>
      <c r="D11" s="4"/>
      <c r="E11" s="285" t="s">
        <v>133</v>
      </c>
      <c r="F11" s="4"/>
      <c r="G11" s="4"/>
      <c r="H11" s="287"/>
      <c r="I11" s="287"/>
      <c r="J11" s="287"/>
      <c r="K11" s="287"/>
      <c r="L11" s="287"/>
      <c r="M11" s="287"/>
      <c r="N11" s="287"/>
      <c r="O11" s="287"/>
      <c r="P11" s="287"/>
      <c r="Q11" s="287"/>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34" customFormat="1" ht="12.75">
      <c r="F15" s="35"/>
      <c r="G15" s="35"/>
      <c r="N15" s="288" t="s">
        <v>15</v>
      </c>
      <c r="O15" s="288"/>
      <c r="P15" s="36" t="s">
        <v>16</v>
      </c>
      <c r="Q15" s="37"/>
    </row>
    <row r="16" spans="1:18" s="38" customFormat="1" ht="25.5">
      <c r="A16" s="44"/>
      <c r="B16" s="289" t="s">
        <v>17</v>
      </c>
      <c r="C16" s="289"/>
      <c r="D16" s="289"/>
      <c r="E16" s="289"/>
      <c r="F16" s="289"/>
      <c r="G16" s="45" t="s">
        <v>18</v>
      </c>
      <c r="H16" s="289" t="s">
        <v>19</v>
      </c>
      <c r="I16" s="289"/>
      <c r="J16" s="289"/>
      <c r="K16" s="289" t="s">
        <v>20</v>
      </c>
      <c r="L16" s="289"/>
      <c r="M16" s="289"/>
      <c r="N16" s="44" t="s">
        <v>45</v>
      </c>
      <c r="O16" s="44" t="s">
        <v>46</v>
      </c>
      <c r="P16" s="45" t="s">
        <v>47</v>
      </c>
      <c r="Q16" s="45" t="s">
        <v>48</v>
      </c>
      <c r="R16" s="38" t="s">
        <v>159</v>
      </c>
    </row>
    <row r="17" spans="1:18" s="44" customFormat="1" ht="36.75" customHeight="1">
      <c r="A17" s="44">
        <v>1</v>
      </c>
      <c r="B17" s="290" t="s">
        <v>157</v>
      </c>
      <c r="C17" s="290"/>
      <c r="D17" s="290"/>
      <c r="E17" s="290"/>
      <c r="F17" s="290"/>
      <c r="G17" s="282" t="s">
        <v>154</v>
      </c>
      <c r="H17" s="290" t="s">
        <v>161</v>
      </c>
      <c r="I17" s="290"/>
      <c r="J17" s="290"/>
      <c r="K17" s="290" t="s">
        <v>155</v>
      </c>
      <c r="L17" s="290"/>
      <c r="M17" s="290"/>
      <c r="N17" s="283">
        <v>150</v>
      </c>
      <c r="O17" s="283">
        <v>150</v>
      </c>
      <c r="P17" s="282" t="s">
        <v>156</v>
      </c>
      <c r="Q17" s="282" t="s">
        <v>156</v>
      </c>
      <c r="R17" s="283" t="s">
        <v>160</v>
      </c>
    </row>
    <row r="18" spans="1:18" s="44" customFormat="1" ht="114.75" customHeight="1">
      <c r="A18" s="44">
        <v>2</v>
      </c>
      <c r="B18" s="290" t="s">
        <v>165</v>
      </c>
      <c r="C18" s="290"/>
      <c r="D18" s="290"/>
      <c r="E18" s="290"/>
      <c r="F18" s="290"/>
      <c r="G18" s="282" t="s">
        <v>162</v>
      </c>
      <c r="H18" s="290" t="s">
        <v>166</v>
      </c>
      <c r="I18" s="290"/>
      <c r="J18" s="290"/>
      <c r="K18" s="290" t="s">
        <v>175</v>
      </c>
      <c r="L18" s="290"/>
      <c r="M18" s="290"/>
      <c r="N18" s="284" t="s">
        <v>163</v>
      </c>
      <c r="O18" s="284" t="s">
        <v>176</v>
      </c>
      <c r="P18" s="282" t="s">
        <v>156</v>
      </c>
      <c r="Q18" s="282" t="s">
        <v>156</v>
      </c>
      <c r="R18" s="282" t="s">
        <v>164</v>
      </c>
    </row>
    <row r="19" spans="1:17" s="44" customFormat="1" ht="36.75" customHeight="1">
      <c r="A19" s="44">
        <v>3</v>
      </c>
      <c r="B19" s="286"/>
      <c r="C19" s="286"/>
      <c r="D19" s="286"/>
      <c r="E19" s="286"/>
      <c r="F19" s="286"/>
      <c r="G19" s="45"/>
      <c r="H19" s="286"/>
      <c r="I19" s="286"/>
      <c r="J19" s="286"/>
      <c r="K19" s="286"/>
      <c r="L19" s="286"/>
      <c r="M19" s="286"/>
      <c r="P19" s="45"/>
      <c r="Q19" s="45"/>
    </row>
    <row r="20" spans="1:17" s="44" customFormat="1" ht="36.75" customHeight="1">
      <c r="A20" s="44">
        <v>4</v>
      </c>
      <c r="B20" s="286"/>
      <c r="C20" s="286"/>
      <c r="D20" s="286"/>
      <c r="E20" s="286"/>
      <c r="F20" s="286"/>
      <c r="G20" s="45"/>
      <c r="H20" s="286"/>
      <c r="I20" s="286"/>
      <c r="J20" s="286"/>
      <c r="K20" s="286"/>
      <c r="L20" s="286"/>
      <c r="M20" s="286"/>
      <c r="P20" s="45"/>
      <c r="Q20" s="45"/>
    </row>
    <row r="21" spans="1:13" s="40" customFormat="1" ht="36.75" customHeight="1">
      <c r="A21" s="45">
        <v>5</v>
      </c>
      <c r="B21" s="286"/>
      <c r="C21" s="286"/>
      <c r="D21" s="286"/>
      <c r="E21" s="286"/>
      <c r="F21" s="286"/>
      <c r="G21" s="39"/>
      <c r="H21" s="286"/>
      <c r="I21" s="286"/>
      <c r="J21" s="286"/>
      <c r="K21" s="286"/>
      <c r="L21" s="286"/>
      <c r="M21" s="286"/>
    </row>
    <row r="22" spans="2:13" s="40" customFormat="1" ht="12.75">
      <c r="B22" s="286"/>
      <c r="C22" s="286"/>
      <c r="D22" s="286"/>
      <c r="E22" s="286"/>
      <c r="F22" s="286"/>
      <c r="G22" s="39"/>
      <c r="H22" s="286"/>
      <c r="I22" s="286"/>
      <c r="J22" s="286"/>
      <c r="K22" s="286"/>
      <c r="L22" s="286"/>
      <c r="M22" s="286"/>
    </row>
    <row r="23" spans="5:8" ht="12.75">
      <c r="E23" s="3"/>
      <c r="F23" s="3"/>
      <c r="G23" s="3"/>
      <c r="H23" s="3"/>
    </row>
    <row r="24" spans="1:8" s="1" customFormat="1" ht="12.75">
      <c r="A24" s="1" t="s">
        <v>13</v>
      </c>
      <c r="E24" s="4"/>
      <c r="F24" s="4"/>
      <c r="G24" s="4"/>
      <c r="H24" s="4"/>
    </row>
    <row r="25" spans="1:8" s="1" customFormat="1" ht="12.75">
      <c r="A25" s="46" t="s">
        <v>49</v>
      </c>
      <c r="B25" s="1" t="s">
        <v>21</v>
      </c>
      <c r="E25" s="4"/>
      <c r="F25" s="4"/>
      <c r="G25" s="4"/>
      <c r="H25" s="4"/>
    </row>
    <row r="26" spans="1:2" s="1" customFormat="1" ht="12.75">
      <c r="A26" s="46" t="s">
        <v>50</v>
      </c>
      <c r="B26" s="1" t="s">
        <v>22</v>
      </c>
    </row>
    <row r="27" s="1" customFormat="1" ht="12.75">
      <c r="B27" s="1" t="s">
        <v>23</v>
      </c>
    </row>
    <row r="28" spans="1:2" s="1" customFormat="1" ht="12.75">
      <c r="A28" s="46" t="s">
        <v>51</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9" t="s">
        <v>53</v>
      </c>
      <c r="J32" s="1"/>
      <c r="K32" s="1"/>
      <c r="R32" s="1"/>
      <c r="S32" s="1"/>
      <c r="T32" s="1"/>
      <c r="U32" s="1"/>
      <c r="V32" s="1"/>
      <c r="W32" s="1"/>
      <c r="X32" s="1"/>
      <c r="Y32" s="1"/>
    </row>
    <row r="33" spans="5:25" ht="15">
      <c r="E33" s="3"/>
      <c r="F33" s="3"/>
      <c r="G33" s="3"/>
      <c r="H33" s="3"/>
      <c r="I33" s="30" t="s">
        <v>3</v>
      </c>
      <c r="J33" s="48"/>
      <c r="R33" s="1"/>
      <c r="S33" s="1"/>
      <c r="T33" s="1"/>
      <c r="U33" s="1"/>
      <c r="V33" s="1"/>
      <c r="W33" s="1"/>
      <c r="X33" s="1"/>
      <c r="Y33" s="1"/>
    </row>
    <row r="34" spans="5:25" ht="15">
      <c r="E34" s="3"/>
      <c r="F34" s="3"/>
      <c r="G34" s="3"/>
      <c r="H34" s="3"/>
      <c r="I34" s="30"/>
      <c r="J34" s="48" t="s">
        <v>54</v>
      </c>
      <c r="R34" s="1"/>
      <c r="S34" s="1"/>
      <c r="T34" s="1"/>
      <c r="U34" s="1"/>
      <c r="V34" s="1"/>
      <c r="W34" s="1"/>
      <c r="X34" s="1"/>
      <c r="Y34" s="1"/>
    </row>
    <row r="35" spans="5:25" ht="15">
      <c r="E35" s="3"/>
      <c r="F35" s="3"/>
      <c r="G35" s="3" t="s">
        <v>9</v>
      </c>
      <c r="H35" s="3"/>
      <c r="I35" s="30"/>
      <c r="J35" s="48" t="s">
        <v>55</v>
      </c>
      <c r="R35" s="1"/>
      <c r="S35" s="1"/>
      <c r="T35" s="1"/>
      <c r="U35" s="1"/>
      <c r="V35" s="1"/>
      <c r="W35" s="1"/>
      <c r="X35" s="1"/>
      <c r="Y35" s="1"/>
    </row>
    <row r="36" spans="5:10" ht="15">
      <c r="E36" s="3"/>
      <c r="F36" s="3"/>
      <c r="G36" s="3"/>
      <c r="H36" s="3"/>
      <c r="I36" s="30"/>
      <c r="J36" s="48" t="s">
        <v>56</v>
      </c>
    </row>
    <row r="37" spans="5:9" ht="15">
      <c r="E37" s="3"/>
      <c r="F37" s="3"/>
      <c r="G37" s="3"/>
      <c r="H37" s="3"/>
      <c r="I37" s="30" t="s">
        <v>4</v>
      </c>
    </row>
    <row r="38" spans="9:10" ht="15">
      <c r="I38" s="30"/>
      <c r="J38" t="s">
        <v>57</v>
      </c>
    </row>
    <row r="39" spans="9:10" ht="15">
      <c r="I39" s="30"/>
      <c r="J39" t="s">
        <v>58</v>
      </c>
    </row>
    <row r="40" spans="9:10" ht="15">
      <c r="I40" s="30"/>
      <c r="J40" t="s">
        <v>59</v>
      </c>
    </row>
    <row r="41" ht="15">
      <c r="I41" s="30" t="s">
        <v>5</v>
      </c>
    </row>
    <row r="42" spans="9:10" ht="15">
      <c r="I42" s="30"/>
      <c r="J42" t="s">
        <v>60</v>
      </c>
    </row>
    <row r="43" spans="9:10" ht="15">
      <c r="I43" s="30"/>
      <c r="J43" t="s">
        <v>61</v>
      </c>
    </row>
    <row r="44" spans="9:10" ht="15">
      <c r="I44" s="30"/>
      <c r="J44" t="s">
        <v>62</v>
      </c>
    </row>
    <row r="45" spans="9:10" ht="15">
      <c r="I45" s="30"/>
      <c r="J45" t="s">
        <v>63</v>
      </c>
    </row>
    <row r="46" spans="9:10" ht="15.75">
      <c r="I46" s="49"/>
      <c r="J46" s="30"/>
    </row>
    <row r="47" spans="9:10" ht="15.75">
      <c r="I47" s="49" t="s">
        <v>64</v>
      </c>
      <c r="J47" s="30"/>
    </row>
    <row r="48" ht="15">
      <c r="I48" s="30" t="s">
        <v>5</v>
      </c>
    </row>
    <row r="49" spans="9:10" ht="15">
      <c r="I49" s="30"/>
      <c r="J49" t="s">
        <v>65</v>
      </c>
    </row>
    <row r="50" spans="9:10" ht="15">
      <c r="I50" s="30"/>
      <c r="J50" t="s">
        <v>66</v>
      </c>
    </row>
    <row r="51" spans="9:10" ht="15">
      <c r="I51" s="30"/>
      <c r="J51" t="s">
        <v>67</v>
      </c>
    </row>
    <row r="52" spans="9:10" ht="15">
      <c r="I52" s="30"/>
      <c r="J52" t="s">
        <v>68</v>
      </c>
    </row>
    <row r="53" ht="15">
      <c r="I53" s="30" t="s">
        <v>4</v>
      </c>
    </row>
    <row r="54" spans="9:10" ht="15">
      <c r="I54" s="30"/>
      <c r="J54" t="s">
        <v>69</v>
      </c>
    </row>
    <row r="55" spans="9:10" ht="15">
      <c r="I55" s="30"/>
      <c r="J55" t="s">
        <v>70</v>
      </c>
    </row>
    <row r="56" spans="9:10" ht="15">
      <c r="I56" s="30"/>
      <c r="J56" t="s">
        <v>71</v>
      </c>
    </row>
    <row r="57" ht="15">
      <c r="I57" s="30" t="s">
        <v>3</v>
      </c>
    </row>
    <row r="58" spans="9:10" ht="15">
      <c r="I58" s="30"/>
      <c r="J58" t="s">
        <v>72</v>
      </c>
    </row>
    <row r="59" ht="12.75">
      <c r="J59" t="s">
        <v>73</v>
      </c>
    </row>
    <row r="60" ht="12.75">
      <c r="J60" t="s">
        <v>74</v>
      </c>
    </row>
    <row r="61" ht="12.75">
      <c r="J61" t="s">
        <v>75</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75" right="0.75" top="1" bottom="1" header="0.5" footer="0.5"/>
  <pageSetup fitToHeight="1" fitToWidth="1" horizontalDpi="1200" verticalDpi="1200" orientation="landscape" scale="68" r:id="rId2"/>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50"/>
  <sheetViews>
    <sheetView workbookViewId="0" topLeftCell="A1">
      <selection activeCell="B1" sqref="B1:B4"/>
    </sheetView>
  </sheetViews>
  <sheetFormatPr defaultColWidth="9.140625" defaultRowHeight="12.75"/>
  <cols>
    <col min="1" max="1" width="45.00390625" style="0" customWidth="1"/>
    <col min="2" max="2" width="8.140625" style="0" bestFit="1" customWidth="1"/>
    <col min="3" max="3" width="12.00390625" style="4" customWidth="1"/>
    <col min="4" max="4" width="13.57421875" style="64" customWidth="1"/>
  </cols>
  <sheetData>
    <row r="1" spans="1:4" ht="18" customHeight="1">
      <c r="A1" s="42" t="str">
        <f>+'Tab B Cost &amp; Schedule Estimate'!B1</f>
        <v>Cost Center:</v>
      </c>
      <c r="B1" s="294">
        <f>+'Tab A Description'!B3</f>
        <v>1170</v>
      </c>
      <c r="C1"/>
      <c r="D1"/>
    </row>
    <row r="2" spans="1:4" ht="18" customHeight="1">
      <c r="A2" s="42" t="str">
        <f>+'Tab B Cost &amp; Schedule Estimate'!B2</f>
        <v>Job Number:</v>
      </c>
      <c r="B2" s="294">
        <f>+'Tab A Description'!B4</f>
        <v>7100</v>
      </c>
      <c r="C2"/>
      <c r="D2"/>
    </row>
    <row r="3" spans="1:4" ht="18" customHeight="1">
      <c r="A3" s="42" t="str">
        <f>+'Tab B Cost &amp; Schedule Estimate'!B3</f>
        <v>Job Title: </v>
      </c>
      <c r="B3" s="294" t="str">
        <f>+'Tab A Description'!B5</f>
        <v>Project Management and Integration</v>
      </c>
      <c r="C3"/>
      <c r="D3"/>
    </row>
    <row r="4" spans="1:4" ht="18" customHeight="1">
      <c r="A4" s="42" t="str">
        <f>+'Tab B Cost &amp; Schedule Estimate'!B4</f>
        <v>Job Manager: </v>
      </c>
      <c r="B4" s="294" t="str">
        <f>+'Tab A Description'!B6</f>
        <v>Ron Strykowsky</v>
      </c>
      <c r="C4"/>
      <c r="D4"/>
    </row>
    <row r="5" spans="3:4" ht="12.75">
      <c r="C5"/>
      <c r="D5"/>
    </row>
    <row r="6" spans="1:2" ht="20.25">
      <c r="A6" s="6"/>
      <c r="B6" s="6"/>
    </row>
    <row r="7" spans="1:2" ht="12.75">
      <c r="A7" s="8"/>
      <c r="B7" s="8"/>
    </row>
    <row r="8" spans="1:2" ht="18.75" thickBot="1">
      <c r="A8" s="65" t="s">
        <v>76</v>
      </c>
      <c r="B8" s="66"/>
    </row>
    <row r="9" ht="12.75">
      <c r="A9" s="67"/>
    </row>
    <row r="10" spans="1:2" ht="12.75">
      <c r="A10" s="67" t="s">
        <v>0</v>
      </c>
      <c r="B10" s="34"/>
    </row>
    <row r="11" spans="1:2" ht="12.75">
      <c r="A11" s="291"/>
      <c r="B11" s="292"/>
    </row>
    <row r="12" spans="1:2" ht="12.75">
      <c r="A12" s="67" t="s">
        <v>82</v>
      </c>
      <c r="B12" s="34"/>
    </row>
    <row r="13" spans="1:2" ht="12.75">
      <c r="A13" s="68"/>
      <c r="B13" s="68"/>
    </row>
    <row r="14" spans="1:2" ht="12.75">
      <c r="A14" s="68"/>
      <c r="B14" s="68"/>
    </row>
    <row r="15" spans="1:2" ht="12.75">
      <c r="A15" s="69"/>
      <c r="B15" s="70"/>
    </row>
    <row r="16" spans="1:2" ht="26.25">
      <c r="A16" s="264" t="s">
        <v>173</v>
      </c>
      <c r="B16" s="70"/>
    </row>
    <row r="17" spans="1:2" ht="12.75">
      <c r="A17" s="69"/>
      <c r="B17" s="70"/>
    </row>
    <row r="18" spans="1:2" ht="12.75">
      <c r="A18" s="69"/>
      <c r="B18" s="70"/>
    </row>
    <row r="19" spans="1:2" ht="12.75">
      <c r="A19" s="69"/>
      <c r="B19" s="70"/>
    </row>
    <row r="20" spans="1:2" ht="12.75">
      <c r="A20" s="71"/>
      <c r="B20" s="70"/>
    </row>
    <row r="21" spans="1:2" ht="12.75">
      <c r="A21" s="69"/>
      <c r="B21" s="70"/>
    </row>
    <row r="22" spans="1:2" ht="12.75">
      <c r="A22" s="72"/>
      <c r="B22" s="70"/>
    </row>
    <row r="23" spans="1:2" ht="12.75">
      <c r="A23" s="69"/>
      <c r="B23" s="70"/>
    </row>
    <row r="24" spans="1:2" ht="12.75">
      <c r="A24" s="71"/>
      <c r="B24" s="70"/>
    </row>
    <row r="25" spans="1:2" ht="12.75">
      <c r="A25" s="73"/>
      <c r="B25" s="70"/>
    </row>
    <row r="26" spans="1:2" ht="12.75">
      <c r="A26" s="74"/>
      <c r="B26" s="70"/>
    </row>
    <row r="27" spans="1:2" ht="12.75">
      <c r="A27" s="74"/>
      <c r="B27" s="70"/>
    </row>
    <row r="28" spans="1:2" ht="12.75">
      <c r="A28" s="75"/>
      <c r="B28" s="76"/>
    </row>
    <row r="29" spans="1:2" ht="12.75">
      <c r="A29" s="77"/>
      <c r="B29" s="78"/>
    </row>
    <row r="30" spans="1:2" ht="12.75">
      <c r="A30" s="74"/>
      <c r="B30" s="79"/>
    </row>
    <row r="31" spans="1:2" ht="12.75">
      <c r="A31" s="74"/>
      <c r="B31" s="79"/>
    </row>
    <row r="32" spans="1:2" ht="12.75">
      <c r="A32" s="74"/>
      <c r="B32" s="79"/>
    </row>
    <row r="33" spans="1:2" ht="12.75">
      <c r="A33" s="74"/>
      <c r="B33" s="79"/>
    </row>
    <row r="34" spans="1:2" ht="12.75">
      <c r="A34" s="73"/>
      <c r="B34" s="70"/>
    </row>
    <row r="35" spans="1:2" ht="12.75">
      <c r="A35" s="73"/>
      <c r="B35" s="70"/>
    </row>
    <row r="36" spans="1:2" ht="12.75">
      <c r="A36" s="80"/>
      <c r="B36" s="81"/>
    </row>
    <row r="37" spans="1:2" ht="12.75">
      <c r="A37" s="73"/>
      <c r="B37" s="70"/>
    </row>
    <row r="38" spans="1:2" ht="12.75">
      <c r="A38" s="73"/>
      <c r="B38" s="70"/>
    </row>
    <row r="39" spans="1:2" ht="12.75">
      <c r="A39" s="73"/>
      <c r="B39" s="70"/>
    </row>
    <row r="40" spans="1:2" ht="12.75">
      <c r="A40" s="73"/>
      <c r="B40" s="70"/>
    </row>
    <row r="41" spans="1:2" ht="12.75">
      <c r="A41" s="73"/>
      <c r="B41" s="70"/>
    </row>
    <row r="42" spans="1:2" ht="12.75">
      <c r="A42" s="73"/>
      <c r="B42" s="70"/>
    </row>
    <row r="43" spans="1:2" ht="12.75">
      <c r="A43" s="73"/>
      <c r="B43" s="70"/>
    </row>
    <row r="44" spans="1:2" ht="12.75">
      <c r="A44" s="73"/>
      <c r="B44" s="70"/>
    </row>
    <row r="45" spans="1:2" ht="12.75">
      <c r="A45" s="73"/>
      <c r="B45" s="70"/>
    </row>
    <row r="46" spans="1:2" ht="12.75">
      <c r="A46" s="73"/>
      <c r="B46" s="70"/>
    </row>
    <row r="47" spans="1:2" ht="12.75">
      <c r="A47" s="73"/>
      <c r="B47" s="70"/>
    </row>
    <row r="48" spans="1:2" ht="12.75">
      <c r="A48" s="73"/>
      <c r="B48" s="70"/>
    </row>
    <row r="49" spans="1:2" ht="12.75">
      <c r="A49" s="73"/>
      <c r="B49" s="70"/>
    </row>
    <row r="50" spans="1:2" ht="12.75">
      <c r="A50" s="73"/>
      <c r="B50" s="70"/>
    </row>
  </sheetData>
  <mergeCells count="1">
    <mergeCell ref="A11:B11"/>
  </mergeCells>
  <printOptions/>
  <pageMargins left="0.75" right="0.75" top="1" bottom="1" header="0.5" footer="0.5"/>
  <pageSetup fitToHeight="1" fitToWidth="1" horizontalDpi="1200" verticalDpi="1200" orientation="landscape"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2009-11-09T21:28:02Z</cp:lastPrinted>
  <dcterms:created xsi:type="dcterms:W3CDTF">2001-10-24T18:11:20Z</dcterms:created>
  <dcterms:modified xsi:type="dcterms:W3CDTF">2009-11-09T21:28:40Z</dcterms:modified>
  <cp:category/>
  <cp:version/>
  <cp:contentType/>
  <cp:contentStatus/>
</cp:coreProperties>
</file>