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150" tabRatio="680" activeTab="0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Estimate'!$A$1:$BT$79</definedName>
    <definedName name="_xlnm.Print_Area" localSheetId="2">'Tab C Risk and uncertainty'!$A$1:$Q$29,'Tab C Risk and uncertainty'!$A$31:$Q$61</definedName>
    <definedName name="_xlnm.Print_Titles" localSheetId="1">'Tab B Cost &amp; Schedule Estimate'!$2:$8</definedName>
  </definedNames>
  <calcPr fullCalcOnLoad="1"/>
</workbook>
</file>

<file path=xl/sharedStrings.xml><?xml version="1.0" encoding="utf-8"?>
<sst xmlns="http://schemas.openxmlformats.org/spreadsheetml/2006/main" count="252" uniqueCount="191">
  <si>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</si>
  <si>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</si>
  <si>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</si>
  <si>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</si>
  <si>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</si>
  <si>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</si>
  <si>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</si>
  <si>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</si>
  <si>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</si>
  <si>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</si>
  <si>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</si>
  <si>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</si>
  <si>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</si>
  <si>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</si>
  <si>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</si>
  <si>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</si>
  <si>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</si>
  <si>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</si>
  <si>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</si>
  <si>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</si>
  <si>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</si>
  <si>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</si>
  <si>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</si>
  <si>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</si>
  <si>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</si>
  <si>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</si>
  <si>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</si>
  <si>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</si>
  <si>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</si>
  <si>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</si>
  <si>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</si>
  <si>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</si>
  <si>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</si>
  <si>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</si>
  <si>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</si>
  <si>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</si>
  <si>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</si>
  <si>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</si>
  <si>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</si>
  <si>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</si>
  <si>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</si>
  <si>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</si>
  <si>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</si>
  <si>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</si>
  <si>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</si>
  <si>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</si>
  <si>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</si>
  <si>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</si>
  <si>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</si>
  <si>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</si>
  <si>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</si>
  <si>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</si>
  <si>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</si>
  <si>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</si>
  <si>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</si>
  <si>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</si>
  <si>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</si>
  <si>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</si>
  <si>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</si>
  <si>
    <t>DP** SB/TB (HP Tech)</t>
  </si>
  <si>
    <t>R*** RM (Researcher)</t>
  </si>
  <si>
    <t>Conceptual Design</t>
  </si>
  <si>
    <t>R&amp;D</t>
  </si>
  <si>
    <t>CDR</t>
  </si>
  <si>
    <t>Preliminary Design</t>
  </si>
  <si>
    <t>Thermal Analysis</t>
  </si>
  <si>
    <t>Seismic Analysis</t>
  </si>
  <si>
    <t>FMEA Analysis</t>
  </si>
  <si>
    <t>Prepare NEPA Form</t>
  </si>
  <si>
    <t>Update Cost &amp; Schedule Estimate</t>
  </si>
  <si>
    <t>CONDUCT PDR</t>
  </si>
  <si>
    <t>Final Design</t>
  </si>
  <si>
    <t>PDR Prep</t>
  </si>
  <si>
    <t>Design Drawings</t>
  </si>
  <si>
    <t>Disposition PDR Chits</t>
  </si>
  <si>
    <t>Update Analyses</t>
  </si>
  <si>
    <t>Prep Procurement Specs</t>
  </si>
  <si>
    <t>Prep System Requirements</t>
  </si>
  <si>
    <t>Prep System Description</t>
  </si>
  <si>
    <t>FDR Prep</t>
  </si>
  <si>
    <t>CONDUCT FDR</t>
  </si>
  <si>
    <t>Fab/Assembly</t>
  </si>
  <si>
    <t>Procurement</t>
  </si>
  <si>
    <t>Prep Requisition and procurement package</t>
  </si>
  <si>
    <t>SUBMIT REQ TO PROCUREMENT</t>
  </si>
  <si>
    <t>AWARD</t>
  </si>
  <si>
    <t>Fabricate or delivery</t>
  </si>
  <si>
    <t>Item 1:</t>
  </si>
  <si>
    <t>Item 2:</t>
  </si>
  <si>
    <t>Shop Fabrication</t>
  </si>
  <si>
    <t>Assembly</t>
  </si>
  <si>
    <t>Installation</t>
  </si>
  <si>
    <t>Machine Installation</t>
  </si>
  <si>
    <t>Physics Requirements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</si>
  <si>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</si>
  <si>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</si>
  <si>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</si>
  <si>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</si>
  <si>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</si>
  <si>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</si>
  <si>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</si>
  <si>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</si>
  <si>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Fab/Assy Procedure</t>
  </si>
  <si>
    <t>PREPARE WORK PLANNING FORM</t>
  </si>
  <si>
    <t>Work Approval Form (WAF)</t>
  </si>
  <si>
    <t>FY09</t>
  </si>
  <si>
    <t>FY10</t>
  </si>
  <si>
    <t>Procurement lead time (1)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</si>
  <si>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</si>
  <si>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</si>
  <si>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</si>
  <si>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</si>
  <si>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</si>
  <si>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</si>
  <si>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</si>
  <si>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</si>
  <si>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OTHER TASKS</t>
  </si>
  <si>
    <t>User Input Start Date (optional)</t>
  </si>
  <si>
    <t>Calculated</t>
  </si>
  <si>
    <t xml:space="preserve"> Logical Pre-requisites (one task numbers in each column ,any order)</t>
  </si>
  <si>
    <t>USER INPUT</t>
  </si>
  <si>
    <t>Responsible</t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</si>
  <si>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</si>
  <si>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</si>
  <si>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</si>
  <si>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</si>
  <si>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</si>
  <si>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</si>
  <si>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</si>
  <si>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</si>
  <si>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</si>
  <si>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</si>
  <si>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</si>
  <si>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</si>
  <si>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</si>
  <si>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</si>
  <si>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</si>
  <si>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</si>
  <si>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</si>
  <si>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</si>
  <si>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</si>
  <si>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</si>
  <si>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</si>
  <si>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</si>
  <si>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</si>
  <si>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</si>
  <si>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</si>
  <si>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</si>
  <si>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</si>
  <si>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</si>
  <si>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EM** SM Senior Tech)</t>
  </si>
  <si>
    <t>EA** (Designer)</t>
  </si>
  <si>
    <t>FY11</t>
  </si>
  <si>
    <t>FY12</t>
  </si>
  <si>
    <t>COST CONTIGNECY %</t>
  </si>
  <si>
    <t>SCHED CONTIGNECY %</t>
  </si>
  <si>
    <t>%</t>
  </si>
  <si>
    <t>Materials and Subcontracts (M&amp;S)</t>
  </si>
  <si>
    <t>Basis of Estimate</t>
  </si>
  <si>
    <t>EC** TB (Computing Tech)</t>
  </si>
  <si>
    <t>EC** SB (Computing Tech)</t>
  </si>
  <si>
    <t>HOURS (priced at FY09 rates)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</si>
  <si>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</si>
  <si>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</si>
  <si>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</si>
  <si>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</si>
  <si>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</si>
  <si>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</si>
  <si>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</si>
  <si>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</si>
  <si>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x</t>
  </si>
  <si>
    <t>X</t>
  </si>
  <si>
    <t>Fueling lines do not adequately deliver gas because of the occlusions or leaks</t>
  </si>
  <si>
    <t>Replace gas delivery line</t>
  </si>
  <si>
    <t>Similar project was completed on existing machine</t>
  </si>
  <si>
    <t>Description:  Gas delivery lines and fittings</t>
  </si>
  <si>
    <t>Previous installation on NSTX</t>
  </si>
  <si>
    <t>Atnafu/Blanchard</t>
  </si>
  <si>
    <t>Analysis</t>
  </si>
  <si>
    <t>Drafting</t>
  </si>
  <si>
    <t>Tech</t>
  </si>
  <si>
    <t>Installation Procedure/Oversight</t>
  </si>
  <si>
    <t>PTP Testing/Programming</t>
  </si>
  <si>
    <t>Refer to Primavera Data-Base</t>
  </si>
  <si>
    <t>William Blanchard</t>
  </si>
  <si>
    <r>
      <t xml:space="preserve">Duration in </t>
    </r>
    <r>
      <rPr>
        <b/>
        <u val="single"/>
        <sz val="14"/>
        <color indexed="16"/>
        <rFont val="Times"/>
        <family val="0"/>
      </rPr>
      <t>WORK DAYS</t>
    </r>
  </si>
  <si>
    <t>2-Experience</t>
  </si>
  <si>
    <t>Note: 
Basis of estimate is experience with installing the existing system on NSTX</t>
  </si>
  <si>
    <t>VU</t>
  </si>
  <si>
    <t>This job includes the design, fabrication and installation, and test of two center stack fueling lines and modifications of the gas delivery assemblies.</t>
  </si>
  <si>
    <t>Gas Delivery System Modifications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</si>
</sst>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</numFmts>
  <fonts count="8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0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0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0"/>
    </font>
    <font>
      <b/>
      <sz val="14"/>
      <name val="Times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name val="Times"/>
      <family val="0"/>
    </font>
    <font>
      <b/>
      <sz val="11"/>
      <color indexed="16"/>
      <name val="Times"/>
      <family val="1"/>
    </font>
    <font>
      <b/>
      <sz val="11"/>
      <color indexed="23"/>
      <name val="Times"/>
      <family val="0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0"/>
      <color indexed="12"/>
      <name val="Times"/>
      <family val="0"/>
    </font>
    <font>
      <b/>
      <u val="single"/>
      <sz val="14"/>
      <color indexed="16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sz val="8"/>
      <color indexed="9"/>
      <name val="Times"/>
      <family val="0"/>
    </font>
    <font>
      <b/>
      <sz val="8"/>
      <color indexed="63"/>
      <name val="Arial"/>
      <family val="2"/>
    </font>
    <font>
      <b/>
      <sz val="16"/>
      <name val="Times"/>
      <family val="0"/>
    </font>
    <font>
      <sz val="16"/>
      <name val="Times"/>
      <family val="0"/>
    </font>
    <font>
      <b/>
      <i/>
      <sz val="10"/>
      <color indexed="10"/>
      <name val="Arial"/>
      <family val="2"/>
    </font>
    <font>
      <sz val="10"/>
      <color indexed="16"/>
      <name val="Arial"/>
      <family val="0"/>
    </font>
    <font>
      <b/>
      <i/>
      <u val="single"/>
      <sz val="10"/>
      <name val="Arial"/>
      <family val="2"/>
    </font>
    <font>
      <b/>
      <u val="single"/>
      <sz val="10"/>
      <name val="Times"/>
      <family val="0"/>
    </font>
    <font>
      <b/>
      <sz val="10"/>
      <name val="Times"/>
      <family val="0"/>
    </font>
    <font>
      <b/>
      <sz val="10"/>
      <color indexed="55"/>
      <name val="Times"/>
      <family val="0"/>
    </font>
    <font>
      <b/>
      <sz val="10"/>
      <color indexed="9"/>
      <name val="Times"/>
      <family val="0"/>
    </font>
    <font>
      <b/>
      <i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9" fillId="2" borderId="0" xfId="0" applyFont="1" applyFill="1" applyAlignment="1">
      <alignment/>
    </xf>
    <xf numFmtId="0" fontId="16" fillId="0" borderId="0" xfId="0" applyFont="1" applyAlignment="1">
      <alignment wrapText="1"/>
    </xf>
    <xf numFmtId="0" fontId="16" fillId="3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21" applyFont="1">
      <alignment/>
      <protection locked="0"/>
    </xf>
    <xf numFmtId="0" fontId="0" fillId="0" borderId="4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166" fontId="28" fillId="0" borderId="0" xfId="0" applyNumberFormat="1" applyFont="1" applyAlignment="1">
      <alignment wrapText="1"/>
    </xf>
    <xf numFmtId="166" fontId="28" fillId="0" borderId="0" xfId="0" applyNumberFormat="1" applyFont="1" applyAlignment="1">
      <alignment/>
    </xf>
    <xf numFmtId="166" fontId="2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6" fontId="7" fillId="0" borderId="0" xfId="0" applyNumberFormat="1" applyFont="1" applyFill="1" applyAlignment="1">
      <alignment/>
    </xf>
    <xf numFmtId="0" fontId="19" fillId="4" borderId="0" xfId="0" applyFont="1" applyFill="1" applyAlignment="1">
      <alignment horizontal="center"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35" fillId="4" borderId="0" xfId="0" applyFont="1" applyFill="1" applyAlignment="1">
      <alignment/>
    </xf>
    <xf numFmtId="194" fontId="6" fillId="4" borderId="0" xfId="0" applyNumberFormat="1" applyFont="1" applyFill="1" applyAlignment="1">
      <alignment/>
    </xf>
    <xf numFmtId="14" fontId="6" fillId="4" borderId="0" xfId="0" applyNumberFormat="1" applyFont="1" applyFill="1" applyAlignment="1">
      <alignment horizontal="left"/>
    </xf>
    <xf numFmtId="0" fontId="63" fillId="2" borderId="9" xfId="0" applyFont="1" applyFill="1" applyBorder="1" applyAlignment="1">
      <alignment horizontal="center" wrapText="1"/>
    </xf>
    <xf numFmtId="0" fontId="35" fillId="2" borderId="0" xfId="0" applyFont="1" applyFill="1" applyAlignment="1">
      <alignment/>
    </xf>
    <xf numFmtId="0" fontId="59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39" fillId="2" borderId="0" xfId="0" applyFont="1" applyFill="1" applyBorder="1" applyAlignment="1">
      <alignment/>
    </xf>
    <xf numFmtId="0" fontId="39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65" fillId="2" borderId="1" xfId="0" applyFont="1" applyFill="1" applyBorder="1" applyAlignment="1">
      <alignment horizontal="centerContinuous"/>
    </xf>
    <xf numFmtId="0" fontId="65" fillId="2" borderId="2" xfId="0" applyFont="1" applyFill="1" applyBorder="1" applyAlignment="1">
      <alignment horizontal="centerContinuous"/>
    </xf>
    <xf numFmtId="0" fontId="25" fillId="5" borderId="10" xfId="0" applyFont="1" applyFill="1" applyBorder="1" applyAlignment="1">
      <alignment horizontal="centerContinuous"/>
    </xf>
    <xf numFmtId="0" fontId="25" fillId="5" borderId="11" xfId="0" applyFont="1" applyFill="1" applyBorder="1" applyAlignment="1">
      <alignment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42" fillId="2" borderId="0" xfId="0" applyFont="1" applyFill="1" applyAlignment="1" applyProtection="1">
      <alignment/>
      <protection locked="0"/>
    </xf>
    <xf numFmtId="0" fontId="16" fillId="5" borderId="1" xfId="0" applyFont="1" applyFill="1" applyBorder="1" applyAlignment="1" applyProtection="1">
      <alignment/>
      <protection locked="0"/>
    </xf>
    <xf numFmtId="0" fontId="16" fillId="5" borderId="12" xfId="0" applyFont="1" applyFill="1" applyBorder="1" applyAlignment="1" applyProtection="1">
      <alignment/>
      <protection locked="0"/>
    </xf>
    <xf numFmtId="0" fontId="16" fillId="5" borderId="2" xfId="0" applyFont="1" applyFill="1" applyBorder="1" applyAlignment="1" applyProtection="1">
      <alignment/>
      <protection locked="0"/>
    </xf>
    <xf numFmtId="0" fontId="43" fillId="5" borderId="12" xfId="0" applyFont="1" applyFill="1" applyBorder="1" applyAlignment="1" applyProtection="1">
      <alignment horizontal="centerContinuous"/>
      <protection locked="0"/>
    </xf>
    <xf numFmtId="0" fontId="51" fillId="5" borderId="12" xfId="0" applyFont="1" applyFill="1" applyBorder="1" applyAlignment="1" applyProtection="1">
      <alignment horizontal="centerContinuous"/>
      <protection locked="0"/>
    </xf>
    <xf numFmtId="0" fontId="16" fillId="5" borderId="3" xfId="0" applyFont="1" applyFill="1" applyBorder="1" applyAlignment="1" applyProtection="1">
      <alignment/>
      <protection locked="0"/>
    </xf>
    <xf numFmtId="0" fontId="66" fillId="5" borderId="0" xfId="0" applyFont="1" applyFill="1" applyBorder="1" applyAlignment="1" applyProtection="1">
      <alignment horizontal="centerContinuous"/>
      <protection locked="0"/>
    </xf>
    <xf numFmtId="0" fontId="66" fillId="5" borderId="4" xfId="0" applyFont="1" applyFill="1" applyBorder="1" applyAlignment="1" applyProtection="1">
      <alignment horizontal="centerContinuous"/>
      <protection locked="0"/>
    </xf>
    <xf numFmtId="0" fontId="66" fillId="5" borderId="10" xfId="0" applyFont="1" applyFill="1" applyBorder="1" applyAlignment="1" applyProtection="1">
      <alignment horizontal="centerContinuous"/>
      <protection locked="0"/>
    </xf>
    <xf numFmtId="0" fontId="67" fillId="5" borderId="13" xfId="0" applyFont="1" applyFill="1" applyBorder="1" applyAlignment="1" applyProtection="1">
      <alignment horizontal="centerContinuous" wrapText="1"/>
      <protection locked="0"/>
    </xf>
    <xf numFmtId="0" fontId="67" fillId="5" borderId="10" xfId="0" applyFont="1" applyFill="1" applyBorder="1" applyAlignment="1" applyProtection="1">
      <alignment horizontal="centerContinuous" wrapText="1"/>
      <protection locked="0"/>
    </xf>
    <xf numFmtId="0" fontId="67" fillId="5" borderId="9" xfId="0" applyFont="1" applyFill="1" applyBorder="1" applyAlignment="1" applyProtection="1">
      <alignment horizontal="centerContinuous" wrapText="1"/>
      <protection locked="0"/>
    </xf>
    <xf numFmtId="0" fontId="16" fillId="0" borderId="9" xfId="0" applyFont="1" applyBorder="1" applyAlignment="1" applyProtection="1">
      <alignment wrapText="1"/>
      <protection locked="0"/>
    </xf>
    <xf numFmtId="0" fontId="19" fillId="5" borderId="9" xfId="0" applyFont="1" applyFill="1" applyBorder="1" applyAlignment="1" applyProtection="1">
      <alignment horizontal="centerContinuous" wrapText="1"/>
      <protection locked="0"/>
    </xf>
    <xf numFmtId="0" fontId="19" fillId="5" borderId="8" xfId="0" applyFont="1" applyFill="1" applyBorder="1" applyAlignment="1" applyProtection="1">
      <alignment horizontal="centerContinuous" wrapText="1"/>
      <protection locked="0"/>
    </xf>
    <xf numFmtId="0" fontId="45" fillId="5" borderId="8" xfId="0" applyFont="1" applyFill="1" applyBorder="1" applyAlignment="1" applyProtection="1">
      <alignment horizontal="center" wrapText="1"/>
      <protection locked="0"/>
    </xf>
    <xf numFmtId="0" fontId="53" fillId="5" borderId="14" xfId="0" applyFont="1" applyFill="1" applyBorder="1" applyAlignment="1" applyProtection="1">
      <alignment horizontal="centerContinuous" wrapText="1"/>
      <protection locked="0"/>
    </xf>
    <xf numFmtId="0" fontId="53" fillId="5" borderId="7" xfId="0" applyFont="1" applyFill="1" applyBorder="1" applyAlignment="1" applyProtection="1">
      <alignment horizontal="centerContinuous" wrapText="1"/>
      <protection locked="0"/>
    </xf>
    <xf numFmtId="0" fontId="45" fillId="5" borderId="15" xfId="0" applyFont="1" applyFill="1" applyBorder="1" applyAlignment="1" applyProtection="1">
      <alignment horizontal="centerContinuous" wrapText="1"/>
      <protection locked="0"/>
    </xf>
    <xf numFmtId="0" fontId="16" fillId="3" borderId="0" xfId="0" applyFont="1" applyFill="1" applyAlignment="1" applyProtection="1">
      <alignment/>
      <protection locked="0"/>
    </xf>
    <xf numFmtId="0" fontId="16" fillId="3" borderId="0" xfId="0" applyFont="1" applyFill="1" applyAlignment="1" applyProtection="1">
      <alignment wrapText="1"/>
      <protection locked="0"/>
    </xf>
    <xf numFmtId="0" fontId="16" fillId="2" borderId="0" xfId="0" applyFont="1" applyFill="1" applyAlignment="1" applyProtection="1">
      <alignment/>
      <protection locked="0"/>
    </xf>
    <xf numFmtId="0" fontId="46" fillId="2" borderId="0" xfId="0" applyFont="1" applyFill="1" applyAlignment="1" applyProtection="1">
      <alignment/>
      <protection locked="0"/>
    </xf>
    <xf numFmtId="0" fontId="52" fillId="2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184" fontId="42" fillId="0" borderId="0" xfId="15" applyNumberFormat="1" applyFont="1" applyAlignment="1" applyProtection="1">
      <alignment/>
      <protection locked="0"/>
    </xf>
    <xf numFmtId="184" fontId="54" fillId="0" borderId="0" xfId="15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44" fillId="3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44" fillId="4" borderId="0" xfId="0" applyFont="1" applyFill="1" applyAlignment="1" applyProtection="1">
      <alignment horizontal="center"/>
      <protection locked="0"/>
    </xf>
    <xf numFmtId="0" fontId="53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6" borderId="16" xfId="0" applyFont="1" applyFill="1" applyBorder="1" applyAlignment="1" applyProtection="1">
      <alignment/>
      <protection locked="0"/>
    </xf>
    <xf numFmtId="0" fontId="20" fillId="6" borderId="10" xfId="0" applyFont="1" applyFill="1" applyBorder="1" applyAlignment="1" applyProtection="1">
      <alignment/>
      <protection locked="0"/>
    </xf>
    <xf numFmtId="0" fontId="21" fillId="6" borderId="10" xfId="0" applyFont="1" applyFill="1" applyBorder="1" applyAlignment="1" applyProtection="1">
      <alignment/>
      <protection locked="0"/>
    </xf>
    <xf numFmtId="166" fontId="44" fillId="6" borderId="11" xfId="0" applyNumberFormat="1" applyFont="1" applyFill="1" applyBorder="1" applyAlignment="1" applyProtection="1">
      <alignment/>
      <protection locked="0"/>
    </xf>
    <xf numFmtId="166" fontId="55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7" fillId="0" borderId="1" xfId="0" applyFont="1" applyBorder="1" applyAlignment="1" applyProtection="1" quotePrefix="1">
      <alignment/>
      <protection locked="0"/>
    </xf>
    <xf numFmtId="0" fontId="39" fillId="0" borderId="12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8" fillId="0" borderId="3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38" fillId="0" borderId="3" xfId="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58" fillId="0" borderId="0" xfId="0" applyFont="1" applyFill="1" applyAlignment="1" applyProtection="1">
      <alignment horizontal="left" wrapText="1"/>
      <protection locked="0"/>
    </xf>
    <xf numFmtId="0" fontId="58" fillId="0" borderId="0" xfId="0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68" fillId="5" borderId="16" xfId="0" applyNumberFormat="1" applyFont="1" applyFill="1" applyBorder="1" applyAlignment="1" applyProtection="1">
      <alignment horizontal="centerContinuous"/>
      <protection locked="0"/>
    </xf>
    <xf numFmtId="166" fontId="68" fillId="5" borderId="10" xfId="0" applyNumberFormat="1" applyFont="1" applyFill="1" applyBorder="1" applyAlignment="1" applyProtection="1">
      <alignment horizontal="centerContinuous"/>
      <protection locked="0"/>
    </xf>
    <xf numFmtId="0" fontId="68" fillId="5" borderId="10" xfId="0" applyFont="1" applyFill="1" applyBorder="1" applyAlignment="1" applyProtection="1">
      <alignment horizontal="centerContinuous"/>
      <protection locked="0"/>
    </xf>
    <xf numFmtId="0" fontId="68" fillId="5" borderId="11" xfId="0" applyFont="1" applyFill="1" applyBorder="1" applyAlignment="1" applyProtection="1">
      <alignment horizontal="centerContinuous"/>
      <protection locked="0"/>
    </xf>
    <xf numFmtId="0" fontId="25" fillId="0" borderId="10" xfId="0" applyFont="1" applyBorder="1" applyAlignment="1" applyProtection="1">
      <alignment/>
      <protection locked="0"/>
    </xf>
    <xf numFmtId="0" fontId="32" fillId="0" borderId="16" xfId="0" applyFont="1" applyBorder="1" applyAlignment="1" applyProtection="1">
      <alignment horizontal="centerContinuous"/>
      <protection locked="0"/>
    </xf>
    <xf numFmtId="0" fontId="25" fillId="0" borderId="10" xfId="0" applyFont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 horizontal="centerContinuous"/>
      <protection locked="0"/>
    </xf>
    <xf numFmtId="0" fontId="16" fillId="0" borderId="0" xfId="0" applyFont="1" applyBorder="1" applyAlignment="1" applyProtection="1">
      <alignment/>
      <protection locked="0"/>
    </xf>
    <xf numFmtId="166" fontId="17" fillId="2" borderId="5" xfId="0" applyNumberFormat="1" applyFont="1" applyFill="1" applyBorder="1" applyAlignment="1" applyProtection="1">
      <alignment/>
      <protection locked="0"/>
    </xf>
    <xf numFmtId="166" fontId="17" fillId="2" borderId="8" xfId="0" applyNumberFormat="1" applyFont="1" applyFill="1" applyBorder="1" applyAlignment="1" applyProtection="1">
      <alignment/>
      <protection locked="0"/>
    </xf>
    <xf numFmtId="166" fontId="17" fillId="2" borderId="6" xfId="0" applyNumberFormat="1" applyFont="1" applyFill="1" applyBorder="1" applyAlignment="1" applyProtection="1">
      <alignment/>
      <protection locked="0"/>
    </xf>
    <xf numFmtId="0" fontId="17" fillId="2" borderId="5" xfId="0" applyFont="1" applyFill="1" applyBorder="1" applyAlignment="1" applyProtection="1">
      <alignment/>
      <protection locked="0"/>
    </xf>
    <xf numFmtId="0" fontId="17" fillId="2" borderId="8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19" fillId="5" borderId="8" xfId="0" applyFont="1" applyFill="1" applyBorder="1" applyAlignment="1" applyProtection="1">
      <alignment horizontal="center" textRotation="90" wrapText="1"/>
      <protection locked="0"/>
    </xf>
    <xf numFmtId="166" fontId="60" fillId="5" borderId="17" xfId="0" applyNumberFormat="1" applyFont="1" applyFill="1" applyBorder="1" applyAlignment="1" applyProtection="1">
      <alignment textRotation="90" wrapText="1"/>
      <protection locked="0"/>
    </xf>
    <xf numFmtId="166" fontId="60" fillId="5" borderId="18" xfId="0" applyNumberFormat="1" applyFont="1" applyFill="1" applyBorder="1" applyAlignment="1" applyProtection="1">
      <alignment textRotation="90" wrapText="1"/>
      <protection locked="0"/>
    </xf>
    <xf numFmtId="166" fontId="60" fillId="5" borderId="19" xfId="0" applyNumberFormat="1" applyFont="1" applyFill="1" applyBorder="1" applyAlignment="1" applyProtection="1">
      <alignment textRotation="90" wrapText="1"/>
      <protection locked="0"/>
    </xf>
    <xf numFmtId="0" fontId="61" fillId="5" borderId="17" xfId="0" applyFont="1" applyFill="1" applyBorder="1" applyAlignment="1" applyProtection="1">
      <alignment textRotation="90" wrapText="1"/>
      <protection locked="0"/>
    </xf>
    <xf numFmtId="0" fontId="61" fillId="5" borderId="18" xfId="0" applyFont="1" applyFill="1" applyBorder="1" applyAlignment="1" applyProtection="1">
      <alignment textRotation="90" wrapText="1"/>
      <protection locked="0"/>
    </xf>
    <xf numFmtId="0" fontId="61" fillId="5" borderId="20" xfId="0" applyFont="1" applyFill="1" applyBorder="1" applyAlignment="1" applyProtection="1">
      <alignment textRotation="90" wrapText="1"/>
      <protection locked="0"/>
    </xf>
    <xf numFmtId="0" fontId="35" fillId="3" borderId="0" xfId="0" applyFont="1" applyFill="1" applyAlignment="1" applyProtection="1">
      <alignment/>
      <protection locked="0"/>
    </xf>
    <xf numFmtId="0" fontId="69" fillId="7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4" xfId="0" applyNumberFormat="1" applyFont="1" applyBorder="1" applyAlignment="1" applyProtection="1">
      <alignment/>
      <protection locked="0"/>
    </xf>
    <xf numFmtId="184" fontId="6" fillId="0" borderId="0" xfId="15" applyNumberFormat="1" applyFont="1" applyAlignment="1" applyProtection="1">
      <alignment/>
      <protection locked="0"/>
    </xf>
    <xf numFmtId="14" fontId="27" fillId="0" borderId="0" xfId="0" applyNumberFormat="1" applyFont="1" applyAlignment="1" applyProtection="1">
      <alignment/>
      <protection locked="0"/>
    </xf>
    <xf numFmtId="166" fontId="6" fillId="3" borderId="0" xfId="0" applyNumberFormat="1" applyFont="1" applyFill="1" applyAlignment="1" applyProtection="1">
      <alignment/>
      <protection locked="0"/>
    </xf>
    <xf numFmtId="166" fontId="6" fillId="3" borderId="0" xfId="0" applyNumberFormat="1" applyFont="1" applyFill="1" applyAlignment="1" applyProtection="1">
      <alignment horizontal="left"/>
      <protection locked="0"/>
    </xf>
    <xf numFmtId="166" fontId="6" fillId="3" borderId="4" xfId="0" applyNumberFormat="1" applyFont="1" applyFill="1" applyBorder="1" applyAlignment="1" applyProtection="1">
      <alignment/>
      <protection locked="0"/>
    </xf>
    <xf numFmtId="184" fontId="6" fillId="3" borderId="0" xfId="15" applyNumberFormat="1" applyFont="1" applyFill="1" applyAlignment="1" applyProtection="1">
      <alignment/>
      <protection locked="0"/>
    </xf>
    <xf numFmtId="0" fontId="19" fillId="4" borderId="0" xfId="0" applyFont="1" applyFill="1" applyAlignment="1" applyProtection="1">
      <alignment horizontal="center"/>
      <protection locked="0"/>
    </xf>
    <xf numFmtId="166" fontId="34" fillId="5" borderId="0" xfId="0" applyNumberFormat="1" applyFont="1" applyFill="1" applyAlignment="1" applyProtection="1">
      <alignment/>
      <protection locked="0"/>
    </xf>
    <xf numFmtId="184" fontId="33" fillId="5" borderId="0" xfId="15" applyNumberFormat="1" applyFont="1" applyFill="1" applyAlignment="1" applyProtection="1">
      <alignment/>
      <protection locked="0"/>
    </xf>
    <xf numFmtId="166" fontId="62" fillId="0" borderId="0" xfId="0" applyNumberFormat="1" applyFont="1" applyFill="1" applyAlignment="1" applyProtection="1">
      <alignment/>
      <protection locked="0"/>
    </xf>
    <xf numFmtId="166" fontId="62" fillId="0" borderId="0" xfId="0" applyNumberFormat="1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166" fontId="62" fillId="3" borderId="0" xfId="0" applyNumberFormat="1" applyFont="1" applyFill="1" applyAlignment="1" applyProtection="1">
      <alignment/>
      <protection locked="0"/>
    </xf>
    <xf numFmtId="0" fontId="0" fillId="5" borderId="12" xfId="0" applyFill="1" applyBorder="1" applyAlignment="1" applyProtection="1">
      <alignment horizontal="centerContinuous"/>
      <protection locked="0"/>
    </xf>
    <xf numFmtId="0" fontId="38" fillId="0" borderId="0" xfId="0" applyFont="1" applyBorder="1" applyAlignment="1" applyProtection="1">
      <alignment/>
      <protection locked="0"/>
    </xf>
    <xf numFmtId="0" fontId="2" fillId="5" borderId="3" xfId="0" applyFont="1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8" fillId="0" borderId="0" xfId="0" applyFont="1" applyBorder="1" applyAlignment="1" applyProtection="1">
      <alignment/>
      <protection locked="0"/>
    </xf>
    <xf numFmtId="0" fontId="2" fillId="5" borderId="5" xfId="0" applyFont="1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0" fontId="23" fillId="0" borderId="0" xfId="0" applyFont="1" applyFill="1" applyAlignment="1" applyProtection="1">
      <alignment textRotation="91"/>
      <protection locked="0"/>
    </xf>
    <xf numFmtId="0" fontId="4" fillId="4" borderId="0" xfId="0" applyFont="1" applyFill="1" applyAlignment="1">
      <alignment/>
    </xf>
    <xf numFmtId="0" fontId="4" fillId="4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25" fillId="4" borderId="1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9" fillId="4" borderId="8" xfId="0" applyFont="1" applyFill="1" applyBorder="1" applyAlignment="1">
      <alignment horizontal="center" wrapText="1"/>
    </xf>
    <xf numFmtId="0" fontId="16" fillId="4" borderId="0" xfId="0" applyFont="1" applyFill="1" applyAlignment="1">
      <alignment/>
    </xf>
    <xf numFmtId="0" fontId="20" fillId="4" borderId="0" xfId="0" applyFont="1" applyFill="1" applyAlignment="1">
      <alignment/>
    </xf>
    <xf numFmtId="0" fontId="40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/>
    </xf>
    <xf numFmtId="0" fontId="0" fillId="4" borderId="0" xfId="0" applyFill="1" applyAlignment="1">
      <alignment/>
    </xf>
    <xf numFmtId="194" fontId="0" fillId="4" borderId="0" xfId="0" applyNumberFormat="1" applyFill="1" applyAlignment="1">
      <alignment/>
    </xf>
    <xf numFmtId="14" fontId="0" fillId="4" borderId="0" xfId="0" applyNumberFormat="1" applyFill="1" applyAlignment="1">
      <alignment horizontal="left"/>
    </xf>
    <xf numFmtId="43" fontId="71" fillId="7" borderId="0" xfId="15" applyFont="1" applyFill="1" applyAlignment="1" applyProtection="1">
      <alignment/>
      <protection locked="0"/>
    </xf>
    <xf numFmtId="0" fontId="71" fillId="7" borderId="0" xfId="0" applyFont="1" applyFill="1" applyAlignment="1" applyProtection="1">
      <alignment/>
      <protection locked="0"/>
    </xf>
    <xf numFmtId="167" fontId="62" fillId="0" borderId="0" xfId="0" applyNumberFormat="1" applyFont="1" applyFill="1" applyAlignment="1">
      <alignment horizontal="center"/>
    </xf>
    <xf numFmtId="0" fontId="61" fillId="5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84" fontId="6" fillId="0" borderId="0" xfId="15" applyNumberFormat="1" applyFont="1" applyFill="1" applyAlignment="1" applyProtection="1">
      <alignment/>
      <protection locked="0"/>
    </xf>
    <xf numFmtId="184" fontId="33" fillId="0" borderId="0" xfId="15" applyNumberFormat="1" applyFont="1" applyFill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93" fontId="42" fillId="2" borderId="21" xfId="0" applyNumberFormat="1" applyFont="1" applyFill="1" applyBorder="1" applyAlignment="1" applyProtection="1">
      <alignment horizontal="center" textRotation="90"/>
      <protection locked="0"/>
    </xf>
    <xf numFmtId="0" fontId="16" fillId="2" borderId="0" xfId="0" applyFont="1" applyFill="1" applyAlignment="1">
      <alignment wrapText="1"/>
    </xf>
    <xf numFmtId="189" fontId="2" fillId="2" borderId="21" xfId="0" applyNumberFormat="1" applyFont="1" applyFill="1" applyBorder="1" applyAlignment="1" applyProtection="1">
      <alignment vertical="top" wrapText="1"/>
      <protection locked="0"/>
    </xf>
    <xf numFmtId="193" fontId="42" fillId="8" borderId="21" xfId="0" applyNumberFormat="1" applyFont="1" applyFill="1" applyBorder="1" applyAlignment="1" applyProtection="1">
      <alignment horizontal="center" textRotation="90"/>
      <protection locked="0"/>
    </xf>
    <xf numFmtId="0" fontId="16" fillId="8" borderId="0" xfId="0" applyFont="1" applyFill="1" applyAlignment="1">
      <alignment/>
    </xf>
    <xf numFmtId="189" fontId="2" fillId="8" borderId="21" xfId="0" applyNumberFormat="1" applyFont="1" applyFill="1" applyBorder="1" applyAlignment="1" applyProtection="1">
      <alignment vertical="top" wrapText="1"/>
      <protection locked="0"/>
    </xf>
    <xf numFmtId="0" fontId="73" fillId="0" borderId="16" xfId="0" applyFont="1" applyBorder="1" applyAlignment="1">
      <alignment horizontal="centerContinuous"/>
    </xf>
    <xf numFmtId="0" fontId="73" fillId="0" borderId="10" xfId="0" applyFont="1" applyBorder="1" applyAlignment="1">
      <alignment horizontal="centerContinuous"/>
    </xf>
    <xf numFmtId="0" fontId="74" fillId="0" borderId="10" xfId="0" applyFont="1" applyBorder="1" applyAlignment="1">
      <alignment horizontal="centerContinuous"/>
    </xf>
    <xf numFmtId="0" fontId="74" fillId="0" borderId="11" xfId="0" applyFont="1" applyBorder="1" applyAlignment="1">
      <alignment horizontal="centerContinuous"/>
    </xf>
    <xf numFmtId="0" fontId="73" fillId="2" borderId="16" xfId="0" applyFont="1" applyFill="1" applyBorder="1" applyAlignment="1">
      <alignment horizontal="centerContinuous"/>
    </xf>
    <xf numFmtId="0" fontId="73" fillId="2" borderId="10" xfId="0" applyFont="1" applyFill="1" applyBorder="1" applyAlignment="1">
      <alignment horizontal="centerContinuous"/>
    </xf>
    <xf numFmtId="0" fontId="73" fillId="2" borderId="11" xfId="0" applyFont="1" applyFill="1" applyBorder="1" applyAlignment="1">
      <alignment horizontal="centerContinuous"/>
    </xf>
    <xf numFmtId="0" fontId="74" fillId="2" borderId="10" xfId="0" applyFont="1" applyFill="1" applyBorder="1" applyAlignment="1">
      <alignment horizontal="centerContinuous"/>
    </xf>
    <xf numFmtId="0" fontId="74" fillId="2" borderId="11" xfId="0" applyFont="1" applyFill="1" applyBorder="1" applyAlignment="1">
      <alignment horizontal="centerContinuous"/>
    </xf>
    <xf numFmtId="0" fontId="72" fillId="9" borderId="22" xfId="0" applyFont="1" applyFill="1" applyBorder="1" applyAlignment="1" applyProtection="1">
      <alignment textRotation="90" wrapText="1"/>
      <protection locked="0"/>
    </xf>
    <xf numFmtId="0" fontId="69" fillId="9" borderId="15" xfId="0" applyFont="1" applyFill="1" applyBorder="1" applyAlignment="1" applyProtection="1">
      <alignment/>
      <protection locked="0"/>
    </xf>
    <xf numFmtId="0" fontId="72" fillId="10" borderId="22" xfId="0" applyFont="1" applyFill="1" applyBorder="1" applyAlignment="1" applyProtection="1">
      <alignment textRotation="90" wrapText="1"/>
      <protection locked="0"/>
    </xf>
    <xf numFmtId="0" fontId="16" fillId="10" borderId="15" xfId="0" applyFont="1" applyFill="1" applyBorder="1" applyAlignment="1" applyProtection="1">
      <alignment/>
      <protection locked="0"/>
    </xf>
    <xf numFmtId="9" fontId="6" fillId="0" borderId="0" xfId="22" applyFont="1" applyFill="1" applyAlignment="1" applyProtection="1">
      <alignment/>
      <protection locked="0"/>
    </xf>
    <xf numFmtId="9" fontId="27" fillId="0" borderId="0" xfId="22" applyFont="1" applyFill="1" applyAlignment="1" applyProtection="1">
      <alignment/>
      <protection locked="0"/>
    </xf>
    <xf numFmtId="9" fontId="16" fillId="0" borderId="0" xfId="22" applyFont="1" applyFill="1" applyAlignment="1" applyProtection="1">
      <alignment/>
      <protection locked="0"/>
    </xf>
    <xf numFmtId="166" fontId="24" fillId="0" borderId="5" xfId="0" applyNumberFormat="1" applyFont="1" applyBorder="1" applyAlignment="1" applyProtection="1">
      <alignment horizontal="centerContinuous"/>
      <protection locked="0"/>
    </xf>
    <xf numFmtId="166" fontId="25" fillId="0" borderId="8" xfId="0" applyNumberFormat="1" applyFont="1" applyBorder="1" applyAlignment="1" applyProtection="1">
      <alignment horizontal="centerContinuous"/>
      <protection locked="0"/>
    </xf>
    <xf numFmtId="166" fontId="25" fillId="0" borderId="6" xfId="0" applyNumberFormat="1" applyFont="1" applyBorder="1" applyAlignment="1" applyProtection="1">
      <alignment horizontal="centerContinuous"/>
      <protection locked="0"/>
    </xf>
    <xf numFmtId="0" fontId="17" fillId="9" borderId="22" xfId="0" applyFont="1" applyFill="1" applyBorder="1" applyAlignment="1" applyProtection="1">
      <alignment/>
      <protection locked="0"/>
    </xf>
    <xf numFmtId="0" fontId="16" fillId="10" borderId="22" xfId="0" applyFont="1" applyFill="1" applyBorder="1" applyAlignment="1" applyProtection="1">
      <alignment/>
      <protection locked="0"/>
    </xf>
    <xf numFmtId="0" fontId="36" fillId="9" borderId="23" xfId="0" applyFont="1" applyFill="1" applyBorder="1" applyAlignment="1" applyProtection="1" quotePrefix="1">
      <alignment horizontal="centerContinuous"/>
      <protection locked="0"/>
    </xf>
    <xf numFmtId="0" fontId="36" fillId="10" borderId="23" xfId="0" applyFont="1" applyFill="1" applyBorder="1" applyAlignment="1" applyProtection="1" quotePrefix="1">
      <alignment/>
      <protection locked="0"/>
    </xf>
    <xf numFmtId="0" fontId="50" fillId="2" borderId="0" xfId="0" applyFont="1" applyFill="1" applyAlignment="1" applyProtection="1">
      <alignment/>
      <protection locked="0"/>
    </xf>
    <xf numFmtId="0" fontId="68" fillId="5" borderId="12" xfId="0" applyFont="1" applyFill="1" applyBorder="1" applyAlignment="1" applyProtection="1">
      <alignment horizontal="centerContinuous"/>
      <protection locked="0"/>
    </xf>
    <xf numFmtId="0" fontId="0" fillId="5" borderId="2" xfId="0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42" fontId="0" fillId="2" borderId="0" xfId="0" applyNumberFormat="1" applyFill="1" applyAlignment="1">
      <alignment/>
    </xf>
    <xf numFmtId="0" fontId="4" fillId="0" borderId="8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5" borderId="2" xfId="0" applyFill="1" applyBorder="1" applyAlignment="1">
      <alignment horizontal="centerContinuous"/>
    </xf>
    <xf numFmtId="0" fontId="0" fillId="5" borderId="4" xfId="0" applyFill="1" applyBorder="1" applyAlignment="1">
      <alignment/>
    </xf>
    <xf numFmtId="0" fontId="0" fillId="5" borderId="6" xfId="0" applyFill="1" applyBorder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2" borderId="0" xfId="18" applyFill="1" applyAlignment="1">
      <alignment horizontal="right"/>
    </xf>
    <xf numFmtId="0" fontId="0" fillId="0" borderId="8" xfId="0" applyBorder="1" applyAlignment="1">
      <alignment/>
    </xf>
    <xf numFmtId="42" fontId="0" fillId="0" borderId="8" xfId="18" applyBorder="1" applyAlignment="1">
      <alignment horizontal="right"/>
    </xf>
    <xf numFmtId="0" fontId="1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/>
    </xf>
    <xf numFmtId="42" fontId="0" fillId="0" borderId="8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18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76" fillId="0" borderId="0" xfId="18" applyFont="1" applyFill="1" applyBorder="1" applyAlignment="1">
      <alignment horizontal="right" vertical="top"/>
    </xf>
    <xf numFmtId="42" fontId="0" fillId="0" borderId="0" xfId="18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168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2" fontId="0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2" fontId="2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/>
    </xf>
    <xf numFmtId="42" fontId="22" fillId="0" borderId="0" xfId="18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5" borderId="1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5" borderId="3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5" borderId="5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84" fontId="2" fillId="0" borderId="0" xfId="15" applyNumberFormat="1" applyFont="1" applyAlignment="1" applyProtection="1">
      <alignment/>
      <protection locked="0"/>
    </xf>
    <xf numFmtId="0" fontId="77" fillId="5" borderId="10" xfId="0" applyFont="1" applyFill="1" applyBorder="1" applyAlignment="1" applyProtection="1">
      <alignment horizontal="centerContinuous"/>
      <protection locked="0"/>
    </xf>
    <xf numFmtId="0" fontId="78" fillId="0" borderId="10" xfId="0" applyFont="1" applyBorder="1" applyAlignment="1" applyProtection="1">
      <alignment horizontal="centerContinuous"/>
      <protection locked="0"/>
    </xf>
    <xf numFmtId="167" fontId="79" fillId="0" borderId="0" xfId="0" applyNumberFormat="1" applyFont="1" applyFill="1" applyAlignment="1">
      <alignment horizontal="center"/>
    </xf>
    <xf numFmtId="0" fontId="80" fillId="2" borderId="8" xfId="0" applyFont="1" applyFill="1" applyBorder="1" applyAlignment="1" applyProtection="1">
      <alignment/>
      <protection locked="0"/>
    </xf>
    <xf numFmtId="0" fontId="38" fillId="5" borderId="18" xfId="0" applyFont="1" applyFill="1" applyBorder="1" applyAlignment="1" applyProtection="1">
      <alignment textRotation="90" wrapText="1"/>
      <protection locked="0"/>
    </xf>
    <xf numFmtId="0" fontId="81" fillId="7" borderId="0" xfId="0" applyFont="1" applyFill="1" applyAlignment="1" applyProtection="1">
      <alignment/>
      <protection locked="0"/>
    </xf>
    <xf numFmtId="184" fontId="2" fillId="3" borderId="0" xfId="15" applyNumberFormat="1" applyFont="1" applyFill="1" applyAlignment="1" applyProtection="1">
      <alignment/>
      <protection locked="0"/>
    </xf>
    <xf numFmtId="0" fontId="79" fillId="0" borderId="0" xfId="0" applyFont="1" applyFill="1" applyAlignment="1" applyProtection="1">
      <alignment/>
      <protection locked="0"/>
    </xf>
    <xf numFmtId="166" fontId="79" fillId="3" borderId="0" xfId="0" applyNumberFormat="1" applyFont="1" applyFill="1" applyAlignment="1" applyProtection="1">
      <alignment/>
      <protection locked="0"/>
    </xf>
    <xf numFmtId="0" fontId="79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9" fillId="0" borderId="0" xfId="0" applyFont="1" applyFill="1" applyAlignment="1" applyProtection="1">
      <alignment textRotation="91"/>
      <protection locked="0"/>
    </xf>
    <xf numFmtId="165" fontId="2" fillId="0" borderId="0" xfId="15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0" fillId="0" borderId="2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38" fillId="0" borderId="5" xfId="0" applyFont="1" applyBorder="1" applyAlignment="1" applyProtection="1">
      <alignment/>
      <protection locked="0"/>
    </xf>
    <xf numFmtId="0" fontId="39" fillId="0" borderId="8" xfId="0" applyFont="1" applyBorder="1" applyAlignment="1" applyProtection="1">
      <alignment/>
      <protection locked="0"/>
    </xf>
    <xf numFmtId="0" fontId="41" fillId="0" borderId="6" xfId="0" applyFont="1" applyFill="1" applyBorder="1" applyAlignment="1">
      <alignment horizontal="center"/>
    </xf>
    <xf numFmtId="166" fontId="0" fillId="0" borderId="0" xfId="0" applyNumberForma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horizontal="centerContinuous"/>
      <protection locked="0"/>
    </xf>
    <xf numFmtId="166" fontId="2" fillId="0" borderId="0" xfId="0" applyNumberFormat="1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>
      <alignment horizontal="centerContinuous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2" fillId="5" borderId="1" xfId="0" applyFont="1" applyFill="1" applyBorder="1" applyAlignment="1" applyProtection="1">
      <alignment horizontal="left"/>
      <protection locked="0"/>
    </xf>
    <xf numFmtId="0" fontId="20" fillId="5" borderId="12" xfId="0" applyFont="1" applyFill="1" applyBorder="1" applyAlignment="1" applyProtection="1">
      <alignment horizontal="left"/>
      <protection locked="0"/>
    </xf>
    <xf numFmtId="0" fontId="20" fillId="5" borderId="12" xfId="0" applyFont="1" applyFill="1" applyBorder="1" applyAlignment="1" applyProtection="1">
      <alignment/>
      <protection locked="0"/>
    </xf>
    <xf numFmtId="0" fontId="79" fillId="5" borderId="12" xfId="0" applyFont="1" applyFill="1" applyBorder="1" applyAlignment="1" applyProtection="1">
      <alignment/>
      <protection locked="0"/>
    </xf>
    <xf numFmtId="0" fontId="20" fillId="5" borderId="12" xfId="0" applyFont="1" applyFill="1" applyBorder="1" applyAlignment="1">
      <alignment/>
    </xf>
    <xf numFmtId="0" fontId="2" fillId="5" borderId="2" xfId="0" applyFont="1" applyFill="1" applyBorder="1" applyAlignment="1" applyProtection="1">
      <alignment horizontal="centerContinuous"/>
      <protection locked="0"/>
    </xf>
    <xf numFmtId="0" fontId="2" fillId="5" borderId="0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/>
      <protection locked="0"/>
    </xf>
    <xf numFmtId="5" fontId="2" fillId="5" borderId="0" xfId="0" applyNumberFormat="1" applyFont="1" applyFill="1" applyBorder="1" applyAlignment="1" applyProtection="1">
      <alignment/>
      <protection locked="0"/>
    </xf>
    <xf numFmtId="0" fontId="2" fillId="5" borderId="0" xfId="0" applyFont="1" applyFill="1" applyBorder="1" applyAlignment="1">
      <alignment/>
    </xf>
    <xf numFmtId="0" fontId="2" fillId="5" borderId="4" xfId="0" applyFont="1" applyFill="1" applyBorder="1" applyAlignment="1" applyProtection="1">
      <alignment/>
      <protection locked="0"/>
    </xf>
    <xf numFmtId="1" fontId="2" fillId="5" borderId="4" xfId="0" applyNumberFormat="1" applyFont="1" applyFill="1" applyBorder="1" applyAlignment="1" applyProtection="1">
      <alignment/>
      <protection locked="0"/>
    </xf>
    <xf numFmtId="0" fontId="2" fillId="5" borderId="8" xfId="0" applyFont="1" applyFill="1" applyBorder="1" applyAlignment="1" applyProtection="1">
      <alignment horizontal="left"/>
      <protection locked="0"/>
    </xf>
    <xf numFmtId="0" fontId="2" fillId="5" borderId="8" xfId="0" applyFont="1" applyFill="1" applyBorder="1" applyAlignment="1" applyProtection="1">
      <alignment/>
      <protection locked="0"/>
    </xf>
    <xf numFmtId="0" fontId="2" fillId="5" borderId="8" xfId="0" applyFont="1" applyFill="1" applyBorder="1" applyAlignment="1">
      <alignment/>
    </xf>
    <xf numFmtId="1" fontId="2" fillId="5" borderId="6" xfId="0" applyNumberFormat="1" applyFont="1" applyFill="1" applyBorder="1" applyAlignment="1" applyProtection="1">
      <alignment/>
      <protection locked="0"/>
    </xf>
    <xf numFmtId="1" fontId="33" fillId="5" borderId="0" xfId="15" applyNumberFormat="1" applyFont="1" applyFill="1" applyAlignment="1" applyProtection="1">
      <alignment/>
      <protection locked="0"/>
    </xf>
    <xf numFmtId="1" fontId="38" fillId="5" borderId="0" xfId="15" applyNumberFormat="1" applyFont="1" applyFill="1" applyAlignment="1" applyProtection="1">
      <alignment/>
      <protection locked="0"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6" fontId="82" fillId="0" borderId="0" xfId="0" applyNumberFormat="1" applyFont="1" applyFill="1" applyBorder="1" applyAlignment="1" applyProtection="1">
      <alignment wrapText="1"/>
      <protection locked="0"/>
    </xf>
    <xf numFmtId="0" fontId="82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75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dxfs count="2">
    <dxf>
      <font>
        <color auto="1"/>
      </font>
      <fill>
        <patternFill>
          <bgColor rgb="FF0000FF"/>
        </patternFill>
      </fill>
      <border/>
    </dxf>
    <dxf>
      <fill>
        <patternFill patternType="darkHorizontal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104</v>
      </c>
      <c r="B1" s="17"/>
    </row>
    <row r="2" spans="1:2" ht="20.25">
      <c r="A2" s="19" t="s">
        <v>9</v>
      </c>
      <c r="B2" s="20"/>
    </row>
    <row r="3" spans="1:5" s="30" customFormat="1" ht="18">
      <c r="A3" s="71" t="s">
        <v>41</v>
      </c>
      <c r="B3" s="343">
        <v>1170</v>
      </c>
      <c r="C3" s="9"/>
      <c r="E3" s="9"/>
    </row>
    <row r="4" spans="1:5" s="30" customFormat="1" ht="18">
      <c r="A4" s="71" t="s">
        <v>42</v>
      </c>
      <c r="B4" s="343">
        <v>3400</v>
      </c>
      <c r="C4" s="9"/>
      <c r="E4" s="9"/>
    </row>
    <row r="5" spans="1:5" s="30" customFormat="1" ht="18">
      <c r="A5" s="71" t="s">
        <v>43</v>
      </c>
      <c r="B5" s="21" t="s">
        <v>190</v>
      </c>
      <c r="C5" s="9"/>
      <c r="E5" s="9"/>
    </row>
    <row r="6" spans="1:5" s="30" customFormat="1" ht="18">
      <c r="A6" s="71" t="s">
        <v>44</v>
      </c>
      <c r="B6" s="21" t="s">
        <v>184</v>
      </c>
      <c r="C6" s="9"/>
      <c r="E6" s="9"/>
    </row>
    <row r="7" spans="1:5" s="30" customFormat="1" ht="15.75">
      <c r="A7" s="52"/>
      <c r="B7" s="21"/>
      <c r="C7" s="9"/>
      <c r="E7" s="9"/>
    </row>
    <row r="8" spans="1:2" ht="12.75">
      <c r="A8" s="19"/>
      <c r="B8" s="22"/>
    </row>
    <row r="9" spans="1:2" ht="12.75">
      <c r="A9" s="19" t="s">
        <v>0</v>
      </c>
      <c r="B9" s="22"/>
    </row>
    <row r="10" spans="1:6" ht="131.25" customHeight="1">
      <c r="A10" s="19"/>
      <c r="B10" s="41" t="s">
        <v>189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10</v>
      </c>
      <c r="B12" s="22"/>
    </row>
    <row r="13" spans="1:2" ht="12.75">
      <c r="A13" s="19"/>
      <c r="B13" s="94" t="s">
        <v>183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11</v>
      </c>
      <c r="B19" s="22"/>
    </row>
    <row r="20" spans="1:2" ht="12.75">
      <c r="A20" s="19"/>
      <c r="B20" s="24" t="s">
        <v>27</v>
      </c>
    </row>
    <row r="21" spans="1:2" ht="12.75">
      <c r="A21" s="19"/>
      <c r="B21" s="24" t="s">
        <v>26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27</v>
      </c>
    </row>
    <row r="25" spans="1:2" ht="12.75">
      <c r="A25" s="19"/>
      <c r="B25" s="24" t="s">
        <v>28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30</v>
      </c>
      <c r="E28" s="40" t="s">
        <v>9</v>
      </c>
    </row>
    <row r="29" spans="1:2" ht="12.75">
      <c r="A29" s="19"/>
      <c r="B29" s="24" t="s">
        <v>29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R550"/>
  <sheetViews>
    <sheetView workbookViewId="0" topLeftCell="A1">
      <pane ySplit="2415" topLeftCell="BM1" activePane="bottomLeft" state="split"/>
      <selection pane="topLeft" activeCell="AT4" sqref="AL1:AT16384"/>
      <selection pane="bottomLeft" activeCell="A1" sqref="A1"/>
    </sheetView>
  </sheetViews>
  <sheetFormatPr defaultColWidth="9.140625" defaultRowHeight="12.75"/>
  <cols>
    <col min="1" max="1" width="7.00390625" style="95" customWidth="1"/>
    <col min="2" max="2" width="6.421875" style="95" customWidth="1"/>
    <col min="3" max="3" width="2.421875" style="95" customWidth="1"/>
    <col min="4" max="4" width="34.7109375" style="95" customWidth="1"/>
    <col min="5" max="5" width="12.00390625" style="95" customWidth="1"/>
    <col min="6" max="6" width="11.421875" style="173" bestFit="1" customWidth="1"/>
    <col min="7" max="10" width="4.8515625" style="174" customWidth="1"/>
    <col min="11" max="11" width="11.421875" style="174" hidden="1" customWidth="1"/>
    <col min="12" max="12" width="11.140625" style="0" hidden="1" customWidth="1"/>
    <col min="13" max="13" width="11.7109375" style="0" hidden="1" customWidth="1"/>
    <col min="14" max="18" width="0.85546875" style="241" customWidth="1"/>
    <col min="19" max="19" width="4.140625" style="95" customWidth="1"/>
    <col min="20" max="20" width="4.8515625" style="179" customWidth="1"/>
    <col min="21" max="21" width="5.00390625" style="179" customWidth="1"/>
    <col min="22" max="22" width="4.8515625" style="179" customWidth="1"/>
    <col min="23" max="23" width="5.00390625" style="179" customWidth="1"/>
    <col min="24" max="24" width="5.140625" style="179" customWidth="1"/>
    <col min="25" max="25" width="4.00390625" style="95" customWidth="1"/>
    <col min="26" max="26" width="4.00390625" style="358" customWidth="1"/>
    <col min="27" max="28" width="4.00390625" style="95" customWidth="1"/>
    <col min="29" max="29" width="3.7109375" style="95" customWidth="1"/>
    <col min="30" max="30" width="4.00390625" style="95" customWidth="1"/>
    <col min="31" max="31" width="4.8515625" style="95" customWidth="1"/>
    <col min="32" max="32" width="4.00390625" style="95" customWidth="1"/>
    <col min="33" max="33" width="5.7109375" style="95" customWidth="1"/>
    <col min="34" max="34" width="6.421875" style="358" customWidth="1"/>
    <col min="35" max="36" width="4.00390625" style="95" customWidth="1"/>
    <col min="37" max="37" width="5.421875" style="358" customWidth="1"/>
    <col min="38" max="41" width="4.00390625" style="95" hidden="1" customWidth="1"/>
    <col min="42" max="44" width="6.28125" style="95" hidden="1" customWidth="1"/>
    <col min="45" max="46" width="5.00390625" style="248" hidden="1" customWidth="1"/>
    <col min="47" max="47" width="10.8515625" style="0" customWidth="1"/>
    <col min="48" max="48" width="12.57421875" style="0" customWidth="1"/>
    <col min="49" max="70" width="3.421875" style="0" hidden="1" customWidth="1"/>
    <col min="71" max="96" width="3.7109375" style="0" hidden="1" customWidth="1"/>
    <col min="97" max="97" width="0" style="0" hidden="1" customWidth="1"/>
  </cols>
  <sheetData>
    <row r="1" spans="2:37" ht="18.75">
      <c r="B1" s="96" t="str">
        <f>+'Tab A Description'!A3</f>
        <v>Cost Center:</v>
      </c>
      <c r="C1" s="96"/>
      <c r="D1" s="96"/>
      <c r="E1" s="361">
        <f>+'Tab A Description'!B3</f>
        <v>1170</v>
      </c>
      <c r="F1" s="97"/>
      <c r="G1" s="98"/>
      <c r="H1" s="98"/>
      <c r="I1" s="98"/>
      <c r="J1" s="98"/>
      <c r="K1" s="98"/>
      <c r="L1" s="56"/>
      <c r="M1" s="56"/>
      <c r="N1" s="230"/>
      <c r="O1" s="230"/>
      <c r="P1" s="230"/>
      <c r="Q1" s="230"/>
      <c r="R1" s="230"/>
      <c r="S1" s="96"/>
      <c r="T1"/>
      <c r="U1"/>
      <c r="V1"/>
      <c r="W1"/>
      <c r="X1"/>
      <c r="Y1"/>
      <c r="Z1" s="306"/>
      <c r="AA1"/>
      <c r="AB1"/>
      <c r="AC1"/>
      <c r="AD1"/>
      <c r="AE1"/>
      <c r="AF1"/>
      <c r="AG1"/>
      <c r="AH1" s="306"/>
      <c r="AI1"/>
      <c r="AJ1"/>
      <c r="AK1" s="306"/>
    </row>
    <row r="2" spans="1:46" s="32" customFormat="1" ht="17.25" customHeight="1">
      <c r="A2" s="99"/>
      <c r="B2" s="96" t="str">
        <f>+'Tab A Description'!A4</f>
        <v>Job Number:</v>
      </c>
      <c r="C2" s="100"/>
      <c r="D2" s="100"/>
      <c r="E2" s="361">
        <f>+'Tab A Description'!B4</f>
        <v>3400</v>
      </c>
      <c r="F2" s="101"/>
      <c r="G2" s="102"/>
      <c r="H2" s="102"/>
      <c r="I2" s="102"/>
      <c r="J2" s="102"/>
      <c r="K2" s="102"/>
      <c r="L2" s="57"/>
      <c r="M2" s="57"/>
      <c r="N2" s="231"/>
      <c r="O2" s="231"/>
      <c r="P2" s="231"/>
      <c r="Q2" s="231"/>
      <c r="R2" s="231"/>
      <c r="S2" s="100"/>
      <c r="T2"/>
      <c r="U2"/>
      <c r="V2"/>
      <c r="W2"/>
      <c r="X2"/>
      <c r="Y2"/>
      <c r="Z2" s="350"/>
      <c r="AA2" s="246"/>
      <c r="AB2" s="246"/>
      <c r="AC2" s="246"/>
      <c r="AD2" s="246"/>
      <c r="AE2" s="246"/>
      <c r="AF2" s="246"/>
      <c r="AG2" s="246"/>
      <c r="AH2" s="350"/>
      <c r="AI2" s="246"/>
      <c r="AJ2" s="246"/>
      <c r="AK2" s="350"/>
      <c r="AL2" s="99"/>
      <c r="AM2" s="99"/>
      <c r="AN2" s="99"/>
      <c r="AO2" s="99"/>
      <c r="AP2" s="99"/>
      <c r="AQ2" s="99"/>
      <c r="AR2" s="99"/>
      <c r="AS2" s="249"/>
      <c r="AT2" s="249"/>
    </row>
    <row r="3" spans="1:46" s="32" customFormat="1" ht="17.25" customHeight="1">
      <c r="A3" s="99"/>
      <c r="B3" s="96" t="str">
        <f>+'Tab A Description'!A5</f>
        <v>Job Title: </v>
      </c>
      <c r="C3" s="100"/>
      <c r="D3" s="100"/>
      <c r="E3" s="361" t="str">
        <f>+'Tab A Description'!B5</f>
        <v>Gas Delivery System Modifications</v>
      </c>
      <c r="F3" s="101"/>
      <c r="G3" s="102"/>
      <c r="H3" s="102"/>
      <c r="I3" s="102"/>
      <c r="J3" s="102"/>
      <c r="K3" s="102"/>
      <c r="L3" s="57"/>
      <c r="M3" s="57"/>
      <c r="N3" s="231"/>
      <c r="O3" s="231"/>
      <c r="P3" s="231"/>
      <c r="Q3" s="231"/>
      <c r="R3" s="231"/>
      <c r="S3" s="100"/>
      <c r="T3" s="180"/>
      <c r="U3" s="99"/>
      <c r="V3" s="180"/>
      <c r="W3" s="99"/>
      <c r="X3" s="99"/>
      <c r="Y3" s="99"/>
      <c r="Z3" s="163"/>
      <c r="AA3" s="99"/>
      <c r="AB3" s="99"/>
      <c r="AC3" s="99"/>
      <c r="AD3" s="99"/>
      <c r="AE3" s="99"/>
      <c r="AF3" s="99"/>
      <c r="AG3" s="99"/>
      <c r="AH3" s="163"/>
      <c r="AI3" s="99"/>
      <c r="AJ3" s="99"/>
      <c r="AK3" s="163"/>
      <c r="AL3" s="99"/>
      <c r="AM3" s="99"/>
      <c r="AN3" s="99"/>
      <c r="AO3" s="99"/>
      <c r="AP3" s="99"/>
      <c r="AQ3" s="99"/>
      <c r="AR3" s="99"/>
      <c r="AS3" s="249"/>
      <c r="AT3" s="249"/>
    </row>
    <row r="4" spans="1:46" s="32" customFormat="1" ht="17.25" customHeight="1" thickBot="1">
      <c r="A4" s="99"/>
      <c r="B4" s="96" t="str">
        <f>+'Tab A Description'!A6</f>
        <v>Job Manager: </v>
      </c>
      <c r="C4" s="100"/>
      <c r="D4" s="100"/>
      <c r="E4" s="361" t="str">
        <f>+'Tab A Description'!B6</f>
        <v>William Blanchard</v>
      </c>
      <c r="F4" s="101"/>
      <c r="G4" s="102"/>
      <c r="H4" s="102"/>
      <c r="I4" s="102"/>
      <c r="J4" s="102"/>
      <c r="K4" s="102"/>
      <c r="L4" s="57"/>
      <c r="M4" s="57"/>
      <c r="N4" s="231"/>
      <c r="O4" s="231"/>
      <c r="P4" s="231"/>
      <c r="Q4" s="231"/>
      <c r="R4" s="231"/>
      <c r="S4" s="100"/>
      <c r="T4" s="180"/>
      <c r="U4" s="99"/>
      <c r="V4" s="180"/>
      <c r="W4" s="99"/>
      <c r="X4" s="99"/>
      <c r="Y4" s="99"/>
      <c r="Z4" s="163"/>
      <c r="AA4" s="99"/>
      <c r="AB4" s="99"/>
      <c r="AC4" s="99"/>
      <c r="AD4" s="99"/>
      <c r="AE4" s="99"/>
      <c r="AF4" s="99"/>
      <c r="AG4" s="99"/>
      <c r="AH4" s="163"/>
      <c r="AI4" s="99"/>
      <c r="AJ4" s="99"/>
      <c r="AK4" s="163"/>
      <c r="AL4" s="99"/>
      <c r="AM4" s="99"/>
      <c r="AN4" s="99"/>
      <c r="AO4" s="99"/>
      <c r="AP4" s="99"/>
      <c r="AQ4" s="99"/>
      <c r="AR4" s="99"/>
      <c r="AS4" s="249"/>
      <c r="AT4" s="249"/>
    </row>
    <row r="5" spans="2:47" ht="19.5" thickBot="1">
      <c r="B5" s="103"/>
      <c r="C5" s="104"/>
      <c r="D5" s="104"/>
      <c r="E5" s="104"/>
      <c r="F5" s="105"/>
      <c r="G5" s="287"/>
      <c r="H5" s="287"/>
      <c r="I5" s="287"/>
      <c r="J5" s="287"/>
      <c r="K5" s="287"/>
      <c r="L5" s="33"/>
      <c r="M5" s="33"/>
      <c r="N5" s="232"/>
      <c r="O5" s="232"/>
      <c r="P5" s="232"/>
      <c r="Q5" s="232"/>
      <c r="R5" s="232"/>
      <c r="S5" s="104"/>
      <c r="T5" s="181" t="s">
        <v>125</v>
      </c>
      <c r="U5" s="182"/>
      <c r="V5" s="182"/>
      <c r="W5" s="182"/>
      <c r="X5" s="182"/>
      <c r="Y5" s="183"/>
      <c r="Z5" s="348"/>
      <c r="AA5" s="183"/>
      <c r="AB5" s="183"/>
      <c r="AC5" s="183"/>
      <c r="AD5" s="183"/>
      <c r="AE5" s="183"/>
      <c r="AF5" s="183"/>
      <c r="AG5" s="183"/>
      <c r="AH5" s="348"/>
      <c r="AI5" s="183"/>
      <c r="AJ5" s="183"/>
      <c r="AK5" s="348"/>
      <c r="AL5" s="183"/>
      <c r="AM5" s="183"/>
      <c r="AN5" s="183"/>
      <c r="AO5" s="183"/>
      <c r="AP5" s="183"/>
      <c r="AQ5" s="184"/>
      <c r="AR5" s="183"/>
      <c r="AS5" s="288"/>
      <c r="AT5" s="289"/>
      <c r="AU5" s="8"/>
    </row>
    <row r="6" spans="1:96" s="31" customFormat="1" ht="22.5" customHeight="1" thickBot="1">
      <c r="A6" s="106"/>
      <c r="B6" s="107"/>
      <c r="C6" s="107"/>
      <c r="D6" s="107"/>
      <c r="E6" s="108"/>
      <c r="F6" s="109" t="s">
        <v>51</v>
      </c>
      <c r="G6" s="110"/>
      <c r="H6" s="110"/>
      <c r="I6" s="110"/>
      <c r="J6" s="110"/>
      <c r="K6" s="110"/>
      <c r="L6" s="90"/>
      <c r="M6" s="91"/>
      <c r="N6" s="233"/>
      <c r="O6" s="233"/>
      <c r="P6" s="233"/>
      <c r="Q6" s="233"/>
      <c r="R6" s="233"/>
      <c r="S6" s="185"/>
      <c r="T6" s="280" t="s">
        <v>45</v>
      </c>
      <c r="U6" s="281"/>
      <c r="V6" s="281"/>
      <c r="W6" s="281"/>
      <c r="X6" s="282"/>
      <c r="Y6" s="186" t="s">
        <v>161</v>
      </c>
      <c r="Z6" s="349"/>
      <c r="AA6" s="187"/>
      <c r="AB6" s="187"/>
      <c r="AC6" s="187"/>
      <c r="AD6" s="187"/>
      <c r="AE6" s="187"/>
      <c r="AF6" s="187"/>
      <c r="AG6" s="187"/>
      <c r="AH6" s="349"/>
      <c r="AI6" s="187"/>
      <c r="AJ6" s="187"/>
      <c r="AK6" s="349"/>
      <c r="AL6" s="187"/>
      <c r="AM6" s="188"/>
      <c r="AN6" s="188"/>
      <c r="AO6" s="187"/>
      <c r="AP6" s="187"/>
      <c r="AQ6" s="188"/>
      <c r="AR6" s="188"/>
      <c r="AS6" s="285" t="s">
        <v>156</v>
      </c>
      <c r="AT6" s="286" t="s">
        <v>156</v>
      </c>
      <c r="AW6" s="268" t="s">
        <v>105</v>
      </c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70"/>
      <c r="BI6" s="264" t="s">
        <v>106</v>
      </c>
      <c r="BJ6" s="265"/>
      <c r="BK6" s="266"/>
      <c r="BL6" s="266"/>
      <c r="BM6" s="266"/>
      <c r="BN6" s="266"/>
      <c r="BO6" s="266"/>
      <c r="BP6" s="266"/>
      <c r="BQ6" s="266"/>
      <c r="BR6" s="266"/>
      <c r="BS6" s="266"/>
      <c r="BT6" s="267"/>
      <c r="BU6" s="268" t="s">
        <v>152</v>
      </c>
      <c r="BV6" s="269"/>
      <c r="BW6" s="271"/>
      <c r="BX6" s="271"/>
      <c r="BY6" s="271"/>
      <c r="BZ6" s="271"/>
      <c r="CA6" s="271"/>
      <c r="CB6" s="271"/>
      <c r="CC6" s="271"/>
      <c r="CD6" s="271"/>
      <c r="CE6" s="271"/>
      <c r="CF6" s="272"/>
      <c r="CG6" s="264" t="s">
        <v>153</v>
      </c>
      <c r="CH6" s="265"/>
      <c r="CI6" s="266"/>
      <c r="CJ6" s="266"/>
      <c r="CK6" s="266"/>
      <c r="CL6" s="266"/>
      <c r="CM6" s="266"/>
      <c r="CN6" s="266"/>
      <c r="CO6" s="266"/>
      <c r="CP6" s="266"/>
      <c r="CQ6" s="266"/>
      <c r="CR6" s="267"/>
    </row>
    <row r="7" spans="1:46" s="31" customFormat="1" ht="25.5" customHeight="1" thickBot="1">
      <c r="A7" s="111"/>
      <c r="B7" s="112" t="s">
        <v>126</v>
      </c>
      <c r="C7" s="112"/>
      <c r="D7" s="112"/>
      <c r="E7" s="113"/>
      <c r="F7" s="114" t="s">
        <v>120</v>
      </c>
      <c r="G7" s="115"/>
      <c r="H7" s="116"/>
      <c r="I7" s="116"/>
      <c r="J7" s="116"/>
      <c r="K7" s="117"/>
      <c r="L7" s="88" t="s">
        <v>118</v>
      </c>
      <c r="M7" s="89"/>
      <c r="N7" s="234"/>
      <c r="O7" s="234"/>
      <c r="P7" s="234"/>
      <c r="Q7" s="234"/>
      <c r="R7" s="234"/>
      <c r="S7" s="189"/>
      <c r="T7" s="190">
        <v>1.308</v>
      </c>
      <c r="U7" s="191">
        <v>1000</v>
      </c>
      <c r="V7" s="191">
        <v>1716</v>
      </c>
      <c r="W7" s="191">
        <v>1716</v>
      </c>
      <c r="X7" s="192">
        <v>1716</v>
      </c>
      <c r="Y7" s="193">
        <v>168.7</v>
      </c>
      <c r="Z7" s="351">
        <v>168.7</v>
      </c>
      <c r="AA7" s="194">
        <v>156.5</v>
      </c>
      <c r="AB7" s="194"/>
      <c r="AC7" s="194">
        <v>128.59</v>
      </c>
      <c r="AD7" s="194">
        <v>108.44</v>
      </c>
      <c r="AE7" s="194">
        <v>78.33</v>
      </c>
      <c r="AF7" s="194">
        <v>78.33</v>
      </c>
      <c r="AG7" s="194">
        <v>78.33</v>
      </c>
      <c r="AH7" s="351">
        <v>180.79</v>
      </c>
      <c r="AI7" s="194"/>
      <c r="AJ7" s="194"/>
      <c r="AK7" s="351"/>
      <c r="AL7" s="194"/>
      <c r="AM7" s="194">
        <v>116.7</v>
      </c>
      <c r="AN7" s="194">
        <v>116.7</v>
      </c>
      <c r="AO7" s="195"/>
      <c r="AP7" s="195"/>
      <c r="AQ7" s="195"/>
      <c r="AR7" s="195"/>
      <c r="AS7" s="283"/>
      <c r="AT7" s="284"/>
    </row>
    <row r="8" spans="1:96" s="34" customFormat="1" ht="97.5" customHeight="1" thickBot="1">
      <c r="A8" s="118" t="s">
        <v>114</v>
      </c>
      <c r="B8" s="119" t="s">
        <v>124</v>
      </c>
      <c r="C8" s="120"/>
      <c r="D8" s="119"/>
      <c r="E8" s="119" t="s">
        <v>121</v>
      </c>
      <c r="F8" s="121" t="s">
        <v>185</v>
      </c>
      <c r="G8" s="122" t="s">
        <v>119</v>
      </c>
      <c r="H8" s="123"/>
      <c r="I8" s="123"/>
      <c r="J8" s="123"/>
      <c r="K8" s="124" t="s">
        <v>117</v>
      </c>
      <c r="L8" s="76" t="s">
        <v>52</v>
      </c>
      <c r="M8" s="76" t="s">
        <v>53</v>
      </c>
      <c r="N8" s="235"/>
      <c r="O8" s="235"/>
      <c r="P8" s="235"/>
      <c r="Q8" s="235"/>
      <c r="R8" s="235"/>
      <c r="S8" s="196" t="s">
        <v>122</v>
      </c>
      <c r="T8" s="197" t="s">
        <v>49</v>
      </c>
      <c r="U8" s="198" t="s">
        <v>50</v>
      </c>
      <c r="V8" s="198" t="s">
        <v>48</v>
      </c>
      <c r="W8" s="198" t="s">
        <v>46</v>
      </c>
      <c r="X8" s="199" t="s">
        <v>47</v>
      </c>
      <c r="Y8" s="200" t="s">
        <v>54</v>
      </c>
      <c r="Z8" s="352" t="s">
        <v>151</v>
      </c>
      <c r="AA8" s="201" t="s">
        <v>55</v>
      </c>
      <c r="AB8" s="201" t="s">
        <v>160</v>
      </c>
      <c r="AC8" s="201" t="s">
        <v>159</v>
      </c>
      <c r="AD8" s="201" t="s">
        <v>56</v>
      </c>
      <c r="AE8" s="201" t="s">
        <v>162</v>
      </c>
      <c r="AF8" s="201" t="s">
        <v>163</v>
      </c>
      <c r="AG8" s="201" t="s">
        <v>164</v>
      </c>
      <c r="AH8" s="352" t="s">
        <v>57</v>
      </c>
      <c r="AI8" s="201" t="s">
        <v>150</v>
      </c>
      <c r="AJ8" s="201" t="s">
        <v>165</v>
      </c>
      <c r="AK8" s="352" t="s">
        <v>166</v>
      </c>
      <c r="AL8" s="201" t="s">
        <v>59</v>
      </c>
      <c r="AM8" s="202" t="s">
        <v>60</v>
      </c>
      <c r="AN8" s="202" t="s">
        <v>167</v>
      </c>
      <c r="AO8" s="201" t="s">
        <v>58</v>
      </c>
      <c r="AP8" s="201"/>
      <c r="AQ8" s="202"/>
      <c r="AR8" s="247"/>
      <c r="AS8" s="273" t="s">
        <v>154</v>
      </c>
      <c r="AT8" s="275" t="s">
        <v>155</v>
      </c>
      <c r="AU8" s="55" t="s">
        <v>169</v>
      </c>
      <c r="AV8" s="53" t="s">
        <v>168</v>
      </c>
      <c r="AW8" s="258">
        <v>39722</v>
      </c>
      <c r="AX8" s="258">
        <v>39753</v>
      </c>
      <c r="AY8" s="258">
        <v>39783</v>
      </c>
      <c r="AZ8" s="258">
        <v>39814</v>
      </c>
      <c r="BA8" s="258">
        <v>39845</v>
      </c>
      <c r="BB8" s="258">
        <v>39873</v>
      </c>
      <c r="BC8" s="258">
        <v>39904</v>
      </c>
      <c r="BD8" s="258">
        <v>39934</v>
      </c>
      <c r="BE8" s="258">
        <v>39965</v>
      </c>
      <c r="BF8" s="258">
        <v>39995</v>
      </c>
      <c r="BG8" s="258">
        <v>40026</v>
      </c>
      <c r="BH8" s="258">
        <v>40057</v>
      </c>
      <c r="BI8" s="261">
        <v>40087</v>
      </c>
      <c r="BJ8" s="261">
        <v>40118</v>
      </c>
      <c r="BK8" s="261">
        <v>40148</v>
      </c>
      <c r="BL8" s="261">
        <v>40179</v>
      </c>
      <c r="BM8" s="261">
        <v>40210</v>
      </c>
      <c r="BN8" s="261">
        <v>40238</v>
      </c>
      <c r="BO8" s="261">
        <v>40269</v>
      </c>
      <c r="BP8" s="261">
        <v>40299</v>
      </c>
      <c r="BQ8" s="261">
        <v>40330</v>
      </c>
      <c r="BR8" s="261">
        <v>40360</v>
      </c>
      <c r="BS8" s="261">
        <v>40391</v>
      </c>
      <c r="BT8" s="261">
        <v>40422</v>
      </c>
      <c r="BU8" s="258">
        <v>40452</v>
      </c>
      <c r="BV8" s="258">
        <v>40483</v>
      </c>
      <c r="BW8" s="258">
        <v>40513</v>
      </c>
      <c r="BX8" s="258">
        <v>40544</v>
      </c>
      <c r="BY8" s="258">
        <v>40575</v>
      </c>
      <c r="BZ8" s="258">
        <v>40603</v>
      </c>
      <c r="CA8" s="258">
        <v>40634</v>
      </c>
      <c r="CB8" s="258">
        <v>40664</v>
      </c>
      <c r="CC8" s="258">
        <v>40695</v>
      </c>
      <c r="CD8" s="258">
        <v>40725</v>
      </c>
      <c r="CE8" s="258">
        <v>40756</v>
      </c>
      <c r="CF8" s="258">
        <v>40787</v>
      </c>
      <c r="CG8" s="261">
        <v>40817</v>
      </c>
      <c r="CH8" s="261">
        <v>40848</v>
      </c>
      <c r="CI8" s="261">
        <v>40878</v>
      </c>
      <c r="CJ8" s="261">
        <v>40909</v>
      </c>
      <c r="CK8" s="261">
        <v>40940</v>
      </c>
      <c r="CL8" s="261">
        <v>40969</v>
      </c>
      <c r="CM8" s="261">
        <v>41000</v>
      </c>
      <c r="CN8" s="261">
        <v>41030</v>
      </c>
      <c r="CO8" s="261">
        <v>41061</v>
      </c>
      <c r="CP8" s="261">
        <v>41091</v>
      </c>
      <c r="CQ8" s="261">
        <v>41122</v>
      </c>
      <c r="CR8" s="261">
        <v>41153</v>
      </c>
    </row>
    <row r="9" spans="1:96" s="35" customFormat="1" ht="34.5" customHeight="1" thickBot="1">
      <c r="A9" s="125" t="s">
        <v>115</v>
      </c>
      <c r="B9" s="126" t="s">
        <v>123</v>
      </c>
      <c r="C9" s="125"/>
      <c r="D9" s="127"/>
      <c r="E9" s="127"/>
      <c r="F9" s="128"/>
      <c r="G9" s="129"/>
      <c r="H9" s="129"/>
      <c r="I9" s="129"/>
      <c r="J9" s="129"/>
      <c r="K9" s="129"/>
      <c r="L9" s="77"/>
      <c r="M9" s="78"/>
      <c r="N9" s="73"/>
      <c r="O9" s="73"/>
      <c r="P9" s="73"/>
      <c r="Q9" s="73"/>
      <c r="R9" s="73"/>
      <c r="S9" s="203"/>
      <c r="T9" s="244">
        <v>1.226</v>
      </c>
      <c r="U9" s="244">
        <v>1.226</v>
      </c>
      <c r="V9" s="244">
        <v>1.712</v>
      </c>
      <c r="W9" s="244">
        <v>1.232</v>
      </c>
      <c r="X9" s="244">
        <v>1.892</v>
      </c>
      <c r="Y9" s="245">
        <v>188.6</v>
      </c>
      <c r="Z9" s="353">
        <v>124.9</v>
      </c>
      <c r="AA9" s="245">
        <v>139.7</v>
      </c>
      <c r="AB9" s="245">
        <v>101.3</v>
      </c>
      <c r="AC9" s="245">
        <v>74.4</v>
      </c>
      <c r="AD9" s="245">
        <v>173.4</v>
      </c>
      <c r="AE9" s="245">
        <v>151</v>
      </c>
      <c r="AF9" s="245">
        <v>119</v>
      </c>
      <c r="AG9" s="245">
        <v>84.4</v>
      </c>
      <c r="AH9" s="353">
        <v>159.9</v>
      </c>
      <c r="AI9" s="245">
        <v>150.9</v>
      </c>
      <c r="AJ9" s="245">
        <v>119.2</v>
      </c>
      <c r="AK9" s="353">
        <v>90.3</v>
      </c>
      <c r="AL9" s="245">
        <v>142.83</v>
      </c>
      <c r="AM9" s="245">
        <v>177</v>
      </c>
      <c r="AN9" s="245">
        <v>208.3</v>
      </c>
      <c r="AO9" s="245">
        <v>150.77</v>
      </c>
      <c r="AP9" s="204">
        <v>1</v>
      </c>
      <c r="AQ9" s="204">
        <v>1</v>
      </c>
      <c r="AR9" s="204">
        <v>1</v>
      </c>
      <c r="AS9" s="274"/>
      <c r="AT9" s="276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72"/>
      <c r="BH9" s="7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</row>
    <row r="10" spans="1:96" s="63" customFormat="1" ht="14.25" customHeight="1">
      <c r="A10" s="130">
        <v>1</v>
      </c>
      <c r="B10" s="131"/>
      <c r="C10" s="132" t="s">
        <v>93</v>
      </c>
      <c r="D10" s="131"/>
      <c r="E10" s="131"/>
      <c r="F10" s="133"/>
      <c r="G10" s="134"/>
      <c r="H10" s="134"/>
      <c r="I10" s="134"/>
      <c r="J10" s="134"/>
      <c r="K10" s="135"/>
      <c r="L10" s="79">
        <f>IF(F10="","",MAX(N10:R10))</f>
      </c>
      <c r="M10" s="80">
        <f>IF(F10="","",+L10+(F10*7/5))</f>
      </c>
      <c r="N10" s="74">
        <f aca="true" t="shared" si="0" ref="N10:N41">IF(K10="",(DATEVALUE("10/1/2007")),K10)</f>
        <v>39356</v>
      </c>
      <c r="O10" s="75">
        <f aca="true" t="shared" si="1" ref="O10:O41">IF(G10="",(DATEVALUE("10/1/2007")),VLOOKUP(G10,$A$10:$M$65,13))</f>
        <v>39356</v>
      </c>
      <c r="P10" s="75">
        <f aca="true" t="shared" si="2" ref="P10:P41">IF(H10="",(DATEVALUE("10/1/2007")),VLOOKUP(H10,$A$10:$M$65,13))</f>
        <v>39356</v>
      </c>
      <c r="Q10" s="75">
        <f aca="true" t="shared" si="3" ref="Q10:Q41">IF(I10="",(DATEVALUE("10/1/2007")),VLOOKUP(I10,$A$10:$M$65,13))</f>
        <v>39356</v>
      </c>
      <c r="R10" s="75">
        <f aca="true" t="shared" si="4" ref="R10:R41">IF(J10="",(DATEVALUE("10/1/2007")),VLOOKUP(J10,$A$10:$M$65,13))</f>
        <v>39356</v>
      </c>
      <c r="S10" s="131"/>
      <c r="T10" s="205"/>
      <c r="U10" s="205"/>
      <c r="V10" s="205"/>
      <c r="W10" s="205"/>
      <c r="X10" s="206"/>
      <c r="Y10" s="207"/>
      <c r="Z10" s="347"/>
      <c r="AA10" s="207"/>
      <c r="AB10" s="207"/>
      <c r="AC10" s="207"/>
      <c r="AD10" s="207"/>
      <c r="AE10" s="207"/>
      <c r="AF10" s="207"/>
      <c r="AG10" s="207"/>
      <c r="AH10" s="347"/>
      <c r="AI10" s="207"/>
      <c r="AJ10" s="207"/>
      <c r="AK10" s="347"/>
      <c r="AL10" s="207"/>
      <c r="AM10" s="207"/>
      <c r="AN10" s="207"/>
      <c r="AO10" s="207"/>
      <c r="AP10" s="207"/>
      <c r="AQ10" s="207"/>
      <c r="AR10" s="207"/>
      <c r="AS10" s="277"/>
      <c r="AT10" s="278"/>
      <c r="AU10" s="64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</row>
    <row r="11" spans="1:96" s="63" customFormat="1" ht="14.25" customHeight="1">
      <c r="A11" s="130">
        <v>2</v>
      </c>
      <c r="B11" s="132"/>
      <c r="C11" s="131"/>
      <c r="D11" s="131"/>
      <c r="E11" s="131"/>
      <c r="F11" s="133"/>
      <c r="G11" s="136"/>
      <c r="H11" s="136"/>
      <c r="I11" s="136"/>
      <c r="J11" s="136"/>
      <c r="K11" s="135"/>
      <c r="L11" s="79">
        <f>IF(F11="","",MAX(N11:R11))</f>
      </c>
      <c r="M11" s="80">
        <f>IF(F11="","",+L11+(F11*7/5))</f>
      </c>
      <c r="N11" s="74">
        <f t="shared" si="0"/>
        <v>39356</v>
      </c>
      <c r="O11" s="75">
        <f t="shared" si="1"/>
        <v>39356</v>
      </c>
      <c r="P11" s="75">
        <f t="shared" si="2"/>
        <v>39356</v>
      </c>
      <c r="Q11" s="75">
        <f t="shared" si="3"/>
        <v>39356</v>
      </c>
      <c r="R11" s="75">
        <f t="shared" si="4"/>
        <v>39356</v>
      </c>
      <c r="S11" s="131"/>
      <c r="T11" s="205"/>
      <c r="U11" s="205"/>
      <c r="V11" s="205"/>
      <c r="W11" s="205"/>
      <c r="X11" s="206"/>
      <c r="Y11" s="207"/>
      <c r="Z11" s="347"/>
      <c r="AA11" s="207"/>
      <c r="AB11" s="207"/>
      <c r="AC11" s="207"/>
      <c r="AD11" s="207"/>
      <c r="AE11" s="207"/>
      <c r="AF11" s="207"/>
      <c r="AG11" s="207"/>
      <c r="AH11" s="347"/>
      <c r="AI11" s="207"/>
      <c r="AJ11" s="207"/>
      <c r="AK11" s="347"/>
      <c r="AL11" s="207"/>
      <c r="AM11" s="207"/>
      <c r="AN11" s="207"/>
      <c r="AO11" s="207"/>
      <c r="AP11" s="207"/>
      <c r="AQ11" s="207"/>
      <c r="AR11" s="207"/>
      <c r="AS11" s="277"/>
      <c r="AT11" s="278"/>
      <c r="AU11" s="64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</row>
    <row r="12" spans="1:96" s="63" customFormat="1" ht="15">
      <c r="A12" s="130">
        <v>3</v>
      </c>
      <c r="B12" s="131"/>
      <c r="C12" s="137" t="s">
        <v>61</v>
      </c>
      <c r="D12" s="131"/>
      <c r="E12" s="131"/>
      <c r="F12" s="133"/>
      <c r="G12" s="134"/>
      <c r="H12" s="134"/>
      <c r="I12" s="134"/>
      <c r="J12" s="134"/>
      <c r="K12" s="135"/>
      <c r="L12" s="79">
        <f>IF(F12="","",MAX(N12:R12))</f>
      </c>
      <c r="M12" s="80">
        <f>IF(F12="","",+L12+(F12*7/5))</f>
      </c>
      <c r="N12" s="74">
        <f t="shared" si="0"/>
        <v>39356</v>
      </c>
      <c r="O12" s="75">
        <f t="shared" si="1"/>
        <v>39356</v>
      </c>
      <c r="P12" s="75">
        <f t="shared" si="2"/>
        <v>39356</v>
      </c>
      <c r="Q12" s="75">
        <f t="shared" si="3"/>
        <v>39356</v>
      </c>
      <c r="R12" s="75">
        <f t="shared" si="4"/>
        <v>39356</v>
      </c>
      <c r="S12" s="208"/>
      <c r="T12" s="205"/>
      <c r="U12" s="205"/>
      <c r="V12" s="205"/>
      <c r="W12" s="205"/>
      <c r="X12" s="206"/>
      <c r="Y12" s="207"/>
      <c r="Z12" s="347"/>
      <c r="AA12" s="207"/>
      <c r="AB12" s="207"/>
      <c r="AC12" s="207"/>
      <c r="AD12" s="207"/>
      <c r="AE12" s="207"/>
      <c r="AF12" s="207"/>
      <c r="AG12" s="207"/>
      <c r="AH12" s="347"/>
      <c r="AI12" s="207"/>
      <c r="AJ12" s="207"/>
      <c r="AK12" s="347"/>
      <c r="AL12" s="207"/>
      <c r="AM12" s="207"/>
      <c r="AN12" s="207"/>
      <c r="AO12" s="207"/>
      <c r="AP12" s="207"/>
      <c r="AQ12" s="207"/>
      <c r="AR12" s="207"/>
      <c r="AS12" s="277"/>
      <c r="AT12" s="278"/>
      <c r="AU12" s="65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</row>
    <row r="13" spans="1:96" s="63" customFormat="1" ht="15">
      <c r="A13" s="130">
        <v>4</v>
      </c>
      <c r="B13" s="137"/>
      <c r="C13" s="131" t="s">
        <v>103</v>
      </c>
      <c r="D13" s="131"/>
      <c r="E13" s="131" t="s">
        <v>177</v>
      </c>
      <c r="F13" s="133"/>
      <c r="G13" s="134"/>
      <c r="H13" s="134"/>
      <c r="I13" s="134"/>
      <c r="J13" s="134"/>
      <c r="K13" s="135"/>
      <c r="L13" s="79"/>
      <c r="M13" s="80"/>
      <c r="N13" s="74">
        <f t="shared" si="0"/>
        <v>39356</v>
      </c>
      <c r="O13" s="75">
        <f t="shared" si="1"/>
        <v>39356</v>
      </c>
      <c r="P13" s="75">
        <f t="shared" si="2"/>
        <v>39356</v>
      </c>
      <c r="Q13" s="75">
        <f t="shared" si="3"/>
        <v>39356</v>
      </c>
      <c r="R13" s="75">
        <f t="shared" si="4"/>
        <v>39356</v>
      </c>
      <c r="S13" s="208"/>
      <c r="T13" s="205"/>
      <c r="U13" s="205"/>
      <c r="V13" s="205"/>
      <c r="W13" s="205"/>
      <c r="X13" s="206"/>
      <c r="Y13" s="207"/>
      <c r="Z13" s="347"/>
      <c r="AA13" s="207"/>
      <c r="AB13" s="207"/>
      <c r="AC13" s="207"/>
      <c r="AD13" s="207"/>
      <c r="AE13" s="207"/>
      <c r="AF13" s="207"/>
      <c r="AG13" s="207"/>
      <c r="AH13" s="347">
        <v>8</v>
      </c>
      <c r="AI13" s="207"/>
      <c r="AJ13" s="207"/>
      <c r="AK13" s="347"/>
      <c r="AL13" s="207"/>
      <c r="AM13" s="207"/>
      <c r="AN13" s="207"/>
      <c r="AO13" s="207"/>
      <c r="AP13" s="207"/>
      <c r="AQ13" s="207"/>
      <c r="AR13" s="207"/>
      <c r="AS13" s="277"/>
      <c r="AT13" s="278"/>
      <c r="AU13" s="65"/>
      <c r="AV13" s="395" t="s">
        <v>186</v>
      </c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</row>
    <row r="14" spans="1:96" s="63" customFormat="1" ht="15">
      <c r="A14" s="130">
        <v>5</v>
      </c>
      <c r="B14" s="137"/>
      <c r="C14" s="131" t="s">
        <v>78</v>
      </c>
      <c r="D14" s="131"/>
      <c r="E14" s="131" t="s">
        <v>177</v>
      </c>
      <c r="F14" s="133"/>
      <c r="G14" s="134"/>
      <c r="H14" s="134"/>
      <c r="I14" s="134"/>
      <c r="J14" s="134"/>
      <c r="K14" s="135"/>
      <c r="L14" s="79"/>
      <c r="M14" s="80"/>
      <c r="N14" s="74">
        <f t="shared" si="0"/>
        <v>39356</v>
      </c>
      <c r="O14" s="75">
        <f t="shared" si="1"/>
        <v>39356</v>
      </c>
      <c r="P14" s="75">
        <f t="shared" si="2"/>
        <v>39356</v>
      </c>
      <c r="Q14" s="75">
        <f t="shared" si="3"/>
        <v>39356</v>
      </c>
      <c r="R14" s="75">
        <f t="shared" si="4"/>
        <v>39356</v>
      </c>
      <c r="S14" s="208"/>
      <c r="T14" s="205"/>
      <c r="U14" s="205"/>
      <c r="V14" s="205"/>
      <c r="W14" s="205"/>
      <c r="X14" s="206"/>
      <c r="Y14" s="207"/>
      <c r="Z14" s="347"/>
      <c r="AA14" s="207"/>
      <c r="AB14" s="207"/>
      <c r="AC14" s="207"/>
      <c r="AD14" s="207"/>
      <c r="AE14" s="207"/>
      <c r="AF14" s="207"/>
      <c r="AG14" s="207"/>
      <c r="AH14" s="347">
        <v>16</v>
      </c>
      <c r="AI14" s="207"/>
      <c r="AJ14" s="207"/>
      <c r="AK14" s="347"/>
      <c r="AL14" s="207"/>
      <c r="AM14" s="207"/>
      <c r="AN14" s="207"/>
      <c r="AO14" s="207"/>
      <c r="AP14" s="207"/>
      <c r="AQ14" s="207"/>
      <c r="AR14" s="207"/>
      <c r="AS14" s="277"/>
      <c r="AT14" s="278"/>
      <c r="AU14" s="65"/>
      <c r="AV14" s="395" t="s">
        <v>186</v>
      </c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</row>
    <row r="15" spans="1:96" s="63" customFormat="1" ht="15">
      <c r="A15" s="130">
        <v>6</v>
      </c>
      <c r="B15" s="137"/>
      <c r="C15" s="138" t="s">
        <v>77</v>
      </c>
      <c r="D15" s="138"/>
      <c r="E15" s="131" t="s">
        <v>177</v>
      </c>
      <c r="F15" s="133"/>
      <c r="G15" s="136"/>
      <c r="H15" s="136"/>
      <c r="I15" s="136"/>
      <c r="J15" s="136"/>
      <c r="K15" s="135"/>
      <c r="L15" s="79"/>
      <c r="M15" s="80"/>
      <c r="N15" s="74">
        <f t="shared" si="0"/>
        <v>39356</v>
      </c>
      <c r="O15" s="75">
        <f t="shared" si="1"/>
        <v>39356</v>
      </c>
      <c r="P15" s="75">
        <f t="shared" si="2"/>
        <v>39356</v>
      </c>
      <c r="Q15" s="75">
        <f t="shared" si="3"/>
        <v>39356</v>
      </c>
      <c r="R15" s="75">
        <f t="shared" si="4"/>
        <v>39356</v>
      </c>
      <c r="S15" s="208"/>
      <c r="T15" s="205"/>
      <c r="U15" s="205"/>
      <c r="V15" s="205"/>
      <c r="W15" s="205"/>
      <c r="X15" s="206"/>
      <c r="Y15" s="207"/>
      <c r="Z15" s="347"/>
      <c r="AA15" s="207"/>
      <c r="AB15" s="207"/>
      <c r="AC15" s="207"/>
      <c r="AD15" s="207"/>
      <c r="AE15" s="207"/>
      <c r="AF15" s="207"/>
      <c r="AG15" s="207"/>
      <c r="AH15" s="347">
        <v>16</v>
      </c>
      <c r="AI15" s="207"/>
      <c r="AJ15" s="207"/>
      <c r="AK15" s="347"/>
      <c r="AL15" s="207"/>
      <c r="AM15" s="207"/>
      <c r="AN15" s="207"/>
      <c r="AO15" s="207"/>
      <c r="AP15" s="207"/>
      <c r="AQ15" s="207"/>
      <c r="AR15" s="207"/>
      <c r="AS15" s="277"/>
      <c r="AT15" s="278"/>
      <c r="AU15" s="65"/>
      <c r="AV15" s="395" t="s">
        <v>186</v>
      </c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</row>
    <row r="16" spans="1:96" s="63" customFormat="1" ht="15">
      <c r="A16" s="130">
        <v>7</v>
      </c>
      <c r="B16" s="137"/>
      <c r="C16" s="131" t="s">
        <v>62</v>
      </c>
      <c r="D16" s="131"/>
      <c r="E16" s="131"/>
      <c r="F16" s="133"/>
      <c r="G16" s="134"/>
      <c r="H16" s="134"/>
      <c r="I16" s="134"/>
      <c r="J16" s="134"/>
      <c r="K16" s="135"/>
      <c r="L16" s="79">
        <f aca="true" t="shared" si="5" ref="L16:L64">IF(F16="","",MAX(N16:R16))</f>
      </c>
      <c r="M16" s="80">
        <f aca="true" t="shared" si="6" ref="M16:M64">IF(F16="","",+L16+(F16*7/5))</f>
      </c>
      <c r="N16" s="74">
        <f t="shared" si="0"/>
        <v>39356</v>
      </c>
      <c r="O16" s="75">
        <f t="shared" si="1"/>
        <v>39356</v>
      </c>
      <c r="P16" s="75">
        <f t="shared" si="2"/>
        <v>39356</v>
      </c>
      <c r="Q16" s="75">
        <f t="shared" si="3"/>
        <v>39356</v>
      </c>
      <c r="R16" s="75">
        <f t="shared" si="4"/>
        <v>39356</v>
      </c>
      <c r="S16" s="208"/>
      <c r="T16" s="205"/>
      <c r="U16" s="205"/>
      <c r="V16" s="205"/>
      <c r="W16" s="205"/>
      <c r="X16" s="206"/>
      <c r="Y16" s="207"/>
      <c r="Z16" s="347"/>
      <c r="AA16" s="207"/>
      <c r="AB16" s="207"/>
      <c r="AC16" s="207"/>
      <c r="AD16" s="207"/>
      <c r="AE16" s="207"/>
      <c r="AF16" s="207"/>
      <c r="AG16" s="207"/>
      <c r="AH16" s="347"/>
      <c r="AI16" s="207"/>
      <c r="AJ16" s="207"/>
      <c r="AK16" s="347"/>
      <c r="AL16" s="207"/>
      <c r="AM16" s="207"/>
      <c r="AN16" s="207"/>
      <c r="AO16" s="207"/>
      <c r="AP16" s="207"/>
      <c r="AQ16" s="207"/>
      <c r="AR16" s="207"/>
      <c r="AS16" s="277"/>
      <c r="AT16" s="278"/>
      <c r="AU16" s="65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</row>
    <row r="17" spans="1:96" s="63" customFormat="1" ht="15">
      <c r="A17" s="130">
        <v>8</v>
      </c>
      <c r="B17" s="137"/>
      <c r="C17" s="131" t="s">
        <v>178</v>
      </c>
      <c r="D17" s="131"/>
      <c r="E17" s="131"/>
      <c r="F17" s="133"/>
      <c r="G17" s="134"/>
      <c r="H17" s="134"/>
      <c r="I17" s="134"/>
      <c r="J17" s="134"/>
      <c r="K17" s="135"/>
      <c r="L17" s="79">
        <f t="shared" si="5"/>
      </c>
      <c r="M17" s="80">
        <f t="shared" si="6"/>
      </c>
      <c r="N17" s="74">
        <f t="shared" si="0"/>
        <v>39356</v>
      </c>
      <c r="O17" s="75">
        <f t="shared" si="1"/>
        <v>39356</v>
      </c>
      <c r="P17" s="75">
        <f t="shared" si="2"/>
        <v>39356</v>
      </c>
      <c r="Q17" s="75">
        <f t="shared" si="3"/>
        <v>39356</v>
      </c>
      <c r="R17" s="75">
        <f t="shared" si="4"/>
        <v>39356</v>
      </c>
      <c r="S17" s="208"/>
      <c r="T17" s="205"/>
      <c r="U17" s="205"/>
      <c r="V17" s="205"/>
      <c r="W17" s="205"/>
      <c r="X17" s="206"/>
      <c r="Y17" s="207"/>
      <c r="Z17" s="347"/>
      <c r="AA17" s="207"/>
      <c r="AB17" s="207"/>
      <c r="AC17" s="207"/>
      <c r="AD17" s="207"/>
      <c r="AE17" s="207"/>
      <c r="AF17" s="207"/>
      <c r="AG17" s="207"/>
      <c r="AH17" s="347"/>
      <c r="AI17" s="207"/>
      <c r="AJ17" s="207"/>
      <c r="AK17" s="347"/>
      <c r="AL17" s="207"/>
      <c r="AM17" s="207"/>
      <c r="AN17" s="207"/>
      <c r="AO17" s="207"/>
      <c r="AP17" s="207"/>
      <c r="AQ17" s="207"/>
      <c r="AR17" s="207"/>
      <c r="AS17" s="277"/>
      <c r="AT17" s="278"/>
      <c r="AU17" s="65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</row>
    <row r="18" spans="1:96" s="63" customFormat="1" ht="15">
      <c r="A18" s="130">
        <v>9</v>
      </c>
      <c r="B18" s="137"/>
      <c r="C18" s="131" t="s">
        <v>63</v>
      </c>
      <c r="D18" s="131"/>
      <c r="E18" s="131" t="s">
        <v>177</v>
      </c>
      <c r="F18" s="133"/>
      <c r="G18" s="134"/>
      <c r="H18" s="134"/>
      <c r="I18" s="134"/>
      <c r="J18" s="134"/>
      <c r="K18" s="135"/>
      <c r="L18" s="79"/>
      <c r="M18" s="80"/>
      <c r="N18" s="74">
        <f t="shared" si="0"/>
        <v>39356</v>
      </c>
      <c r="O18" s="75">
        <f t="shared" si="1"/>
        <v>39356</v>
      </c>
      <c r="P18" s="75">
        <f t="shared" si="2"/>
        <v>39356</v>
      </c>
      <c r="Q18" s="75">
        <f t="shared" si="3"/>
        <v>39356</v>
      </c>
      <c r="R18" s="75">
        <f t="shared" si="4"/>
        <v>39356</v>
      </c>
      <c r="S18" s="208"/>
      <c r="T18" s="205"/>
      <c r="U18" s="205"/>
      <c r="V18" s="205"/>
      <c r="W18" s="205"/>
      <c r="X18" s="206"/>
      <c r="Y18" s="207"/>
      <c r="Z18" s="347"/>
      <c r="AA18" s="207"/>
      <c r="AB18" s="207"/>
      <c r="AC18" s="207"/>
      <c r="AD18" s="207"/>
      <c r="AE18" s="207"/>
      <c r="AF18" s="207"/>
      <c r="AG18" s="207"/>
      <c r="AH18" s="347">
        <v>32</v>
      </c>
      <c r="AI18" s="207"/>
      <c r="AJ18" s="207"/>
      <c r="AK18" s="347"/>
      <c r="AL18" s="207"/>
      <c r="AM18" s="207"/>
      <c r="AN18" s="207"/>
      <c r="AO18" s="207"/>
      <c r="AP18" s="207"/>
      <c r="AQ18" s="207"/>
      <c r="AR18" s="207"/>
      <c r="AS18" s="277"/>
      <c r="AT18" s="278"/>
      <c r="AU18" s="65"/>
      <c r="AV18" s="395" t="s">
        <v>186</v>
      </c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</row>
    <row r="19" spans="1:96" s="63" customFormat="1" ht="15">
      <c r="A19" s="130">
        <v>10</v>
      </c>
      <c r="B19" s="137"/>
      <c r="C19" s="131"/>
      <c r="D19" s="131"/>
      <c r="E19" s="131"/>
      <c r="F19" s="133"/>
      <c r="G19" s="136"/>
      <c r="H19" s="136"/>
      <c r="I19" s="136"/>
      <c r="J19" s="136"/>
      <c r="K19" s="135"/>
      <c r="L19" s="79">
        <f t="shared" si="5"/>
      </c>
      <c r="M19" s="80">
        <f t="shared" si="6"/>
      </c>
      <c r="N19" s="74">
        <f t="shared" si="0"/>
        <v>39356</v>
      </c>
      <c r="O19" s="75">
        <f t="shared" si="1"/>
        <v>39356</v>
      </c>
      <c r="P19" s="75">
        <f t="shared" si="2"/>
        <v>39356</v>
      </c>
      <c r="Q19" s="75">
        <f t="shared" si="3"/>
        <v>39356</v>
      </c>
      <c r="R19" s="75">
        <f t="shared" si="4"/>
        <v>39356</v>
      </c>
      <c r="S19" s="208"/>
      <c r="T19" s="205"/>
      <c r="U19" s="205"/>
      <c r="V19" s="205"/>
      <c r="W19" s="205"/>
      <c r="X19" s="206"/>
      <c r="Y19" s="207"/>
      <c r="Z19" s="347"/>
      <c r="AA19" s="207"/>
      <c r="AB19" s="207"/>
      <c r="AC19" s="207"/>
      <c r="AD19" s="207"/>
      <c r="AE19" s="207"/>
      <c r="AF19" s="207"/>
      <c r="AG19" s="207"/>
      <c r="AH19" s="347"/>
      <c r="AI19" s="207"/>
      <c r="AJ19" s="207"/>
      <c r="AK19" s="347"/>
      <c r="AL19" s="207"/>
      <c r="AM19" s="207"/>
      <c r="AN19" s="207"/>
      <c r="AO19" s="207"/>
      <c r="AP19" s="207"/>
      <c r="AQ19" s="207"/>
      <c r="AR19" s="207"/>
      <c r="AS19" s="277"/>
      <c r="AT19" s="278"/>
      <c r="AU19" s="65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</row>
    <row r="20" spans="1:96" s="63" customFormat="1" ht="15">
      <c r="A20" s="130">
        <v>11</v>
      </c>
      <c r="B20" s="131"/>
      <c r="C20" s="137" t="s">
        <v>64</v>
      </c>
      <c r="D20" s="131"/>
      <c r="E20" s="131"/>
      <c r="F20" s="133"/>
      <c r="G20" s="134"/>
      <c r="H20" s="134"/>
      <c r="I20" s="134"/>
      <c r="J20" s="134"/>
      <c r="K20" s="135"/>
      <c r="L20" s="79">
        <f t="shared" si="5"/>
      </c>
      <c r="M20" s="80">
        <f t="shared" si="6"/>
      </c>
      <c r="N20" s="74">
        <f t="shared" si="0"/>
        <v>39356</v>
      </c>
      <c r="O20" s="75">
        <f t="shared" si="1"/>
        <v>39356</v>
      </c>
      <c r="P20" s="75">
        <f t="shared" si="2"/>
        <v>39356</v>
      </c>
      <c r="Q20" s="75">
        <f t="shared" si="3"/>
        <v>39356</v>
      </c>
      <c r="R20" s="75">
        <f t="shared" si="4"/>
        <v>39356</v>
      </c>
      <c r="S20" s="208"/>
      <c r="T20" s="205"/>
      <c r="U20" s="205"/>
      <c r="V20" s="205"/>
      <c r="W20" s="205"/>
      <c r="X20" s="206"/>
      <c r="Y20" s="207"/>
      <c r="Z20" s="347"/>
      <c r="AA20" s="207"/>
      <c r="AB20" s="207"/>
      <c r="AC20" s="207"/>
      <c r="AD20" s="207"/>
      <c r="AE20" s="207"/>
      <c r="AF20" s="207"/>
      <c r="AG20" s="207"/>
      <c r="AH20" s="347"/>
      <c r="AI20" s="207"/>
      <c r="AJ20" s="207"/>
      <c r="AK20" s="347"/>
      <c r="AL20" s="207"/>
      <c r="AM20" s="207"/>
      <c r="AN20" s="207"/>
      <c r="AO20" s="207"/>
      <c r="AP20" s="207"/>
      <c r="AQ20" s="207"/>
      <c r="AR20" s="207"/>
      <c r="AS20" s="277"/>
      <c r="AT20" s="278"/>
      <c r="AU20" s="65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</row>
    <row r="21" spans="1:96" s="63" customFormat="1" ht="15">
      <c r="A21" s="130">
        <v>12</v>
      </c>
      <c r="B21" s="137"/>
      <c r="C21" s="131" t="s">
        <v>65</v>
      </c>
      <c r="D21" s="131"/>
      <c r="E21" s="131"/>
      <c r="F21" s="133"/>
      <c r="G21" s="134"/>
      <c r="H21" s="134"/>
      <c r="I21" s="134"/>
      <c r="J21" s="134"/>
      <c r="K21" s="135"/>
      <c r="L21" s="79">
        <f t="shared" si="5"/>
      </c>
      <c r="M21" s="80">
        <f t="shared" si="6"/>
      </c>
      <c r="N21" s="74">
        <f t="shared" si="0"/>
        <v>39356</v>
      </c>
      <c r="O21" s="75">
        <f t="shared" si="1"/>
        <v>39356</v>
      </c>
      <c r="P21" s="75">
        <f t="shared" si="2"/>
        <v>39356</v>
      </c>
      <c r="Q21" s="75">
        <f t="shared" si="3"/>
        <v>39356</v>
      </c>
      <c r="R21" s="75">
        <f t="shared" si="4"/>
        <v>39356</v>
      </c>
      <c r="S21" s="208"/>
      <c r="T21" s="205"/>
      <c r="U21" s="205"/>
      <c r="V21" s="205"/>
      <c r="W21" s="205"/>
      <c r="X21" s="206"/>
      <c r="Y21" s="207"/>
      <c r="Z21" s="347"/>
      <c r="AA21" s="207"/>
      <c r="AB21" s="207"/>
      <c r="AC21" s="207"/>
      <c r="AD21" s="207"/>
      <c r="AE21" s="207"/>
      <c r="AF21" s="207"/>
      <c r="AG21" s="207"/>
      <c r="AH21" s="347"/>
      <c r="AI21" s="207"/>
      <c r="AJ21" s="207"/>
      <c r="AK21" s="347"/>
      <c r="AL21" s="207"/>
      <c r="AM21" s="207"/>
      <c r="AN21" s="207"/>
      <c r="AO21" s="207"/>
      <c r="AP21" s="207"/>
      <c r="AQ21" s="207"/>
      <c r="AR21" s="207"/>
      <c r="AS21" s="277"/>
      <c r="AT21" s="278"/>
      <c r="AU21" s="65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</row>
    <row r="22" spans="1:96" s="63" customFormat="1" ht="15">
      <c r="A22" s="130">
        <v>13</v>
      </c>
      <c r="B22" s="137"/>
      <c r="C22" s="131" t="s">
        <v>66</v>
      </c>
      <c r="D22" s="131"/>
      <c r="E22" s="131"/>
      <c r="F22" s="133"/>
      <c r="G22" s="134"/>
      <c r="H22" s="134"/>
      <c r="I22" s="134"/>
      <c r="J22" s="134"/>
      <c r="K22" s="135"/>
      <c r="L22" s="79">
        <f t="shared" si="5"/>
      </c>
      <c r="M22" s="80">
        <f t="shared" si="6"/>
      </c>
      <c r="N22" s="74">
        <f t="shared" si="0"/>
        <v>39356</v>
      </c>
      <c r="O22" s="75">
        <f t="shared" si="1"/>
        <v>39356</v>
      </c>
      <c r="P22" s="75">
        <f t="shared" si="2"/>
        <v>39356</v>
      </c>
      <c r="Q22" s="75">
        <f t="shared" si="3"/>
        <v>39356</v>
      </c>
      <c r="R22" s="75">
        <f t="shared" si="4"/>
        <v>39356</v>
      </c>
      <c r="S22" s="208"/>
      <c r="T22" s="205"/>
      <c r="U22" s="205"/>
      <c r="V22" s="205"/>
      <c r="W22" s="205"/>
      <c r="X22" s="206"/>
      <c r="Y22" s="207"/>
      <c r="Z22" s="347"/>
      <c r="AA22" s="207"/>
      <c r="AB22" s="207"/>
      <c r="AC22" s="207"/>
      <c r="AD22" s="207"/>
      <c r="AE22" s="207"/>
      <c r="AF22" s="207"/>
      <c r="AG22" s="207"/>
      <c r="AH22" s="347"/>
      <c r="AI22" s="207"/>
      <c r="AJ22" s="207"/>
      <c r="AK22" s="347"/>
      <c r="AL22" s="207"/>
      <c r="AM22" s="207"/>
      <c r="AN22" s="207"/>
      <c r="AO22" s="207"/>
      <c r="AP22" s="207"/>
      <c r="AQ22" s="207"/>
      <c r="AR22" s="207"/>
      <c r="AS22" s="277"/>
      <c r="AT22" s="278"/>
      <c r="AU22" s="65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</row>
    <row r="23" spans="1:96" s="63" customFormat="1" ht="15">
      <c r="A23" s="130">
        <v>14</v>
      </c>
      <c r="B23" s="137"/>
      <c r="C23" s="131" t="s">
        <v>67</v>
      </c>
      <c r="D23" s="131"/>
      <c r="E23" s="131"/>
      <c r="F23" s="133"/>
      <c r="G23" s="136"/>
      <c r="H23" s="136"/>
      <c r="I23" s="136"/>
      <c r="J23" s="136"/>
      <c r="K23" s="135"/>
      <c r="L23" s="79">
        <f t="shared" si="5"/>
      </c>
      <c r="M23" s="80">
        <f t="shared" si="6"/>
      </c>
      <c r="N23" s="74">
        <f t="shared" si="0"/>
        <v>39356</v>
      </c>
      <c r="O23" s="75">
        <f t="shared" si="1"/>
        <v>39356</v>
      </c>
      <c r="P23" s="75">
        <f t="shared" si="2"/>
        <v>39356</v>
      </c>
      <c r="Q23" s="75">
        <f t="shared" si="3"/>
        <v>39356</v>
      </c>
      <c r="R23" s="75">
        <f t="shared" si="4"/>
        <v>39356</v>
      </c>
      <c r="S23" s="208"/>
      <c r="T23" s="205"/>
      <c r="U23" s="205"/>
      <c r="V23" s="205"/>
      <c r="W23" s="205"/>
      <c r="X23" s="206"/>
      <c r="Y23" s="207"/>
      <c r="Z23" s="347"/>
      <c r="AA23" s="207"/>
      <c r="AB23" s="207"/>
      <c r="AC23" s="207"/>
      <c r="AD23" s="207"/>
      <c r="AE23" s="207"/>
      <c r="AF23" s="207"/>
      <c r="AG23" s="207"/>
      <c r="AH23" s="347"/>
      <c r="AI23" s="207"/>
      <c r="AJ23" s="207"/>
      <c r="AK23" s="347"/>
      <c r="AL23" s="207"/>
      <c r="AM23" s="207"/>
      <c r="AN23" s="207"/>
      <c r="AO23" s="207"/>
      <c r="AP23" s="207"/>
      <c r="AQ23" s="207"/>
      <c r="AR23" s="207"/>
      <c r="AS23" s="277"/>
      <c r="AT23" s="278"/>
      <c r="AU23" s="65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</row>
    <row r="24" spans="1:96" s="63" customFormat="1" ht="15">
      <c r="A24" s="130">
        <v>15</v>
      </c>
      <c r="B24" s="137"/>
      <c r="C24" s="131" t="s">
        <v>68</v>
      </c>
      <c r="D24" s="131"/>
      <c r="E24" s="131"/>
      <c r="F24" s="133"/>
      <c r="G24" s="134"/>
      <c r="H24" s="134"/>
      <c r="I24" s="134"/>
      <c r="J24" s="134"/>
      <c r="K24" s="135"/>
      <c r="L24" s="79">
        <f t="shared" si="5"/>
      </c>
      <c r="M24" s="80">
        <f t="shared" si="6"/>
      </c>
      <c r="N24" s="74">
        <f t="shared" si="0"/>
        <v>39356</v>
      </c>
      <c r="O24" s="75">
        <f t="shared" si="1"/>
        <v>39356</v>
      </c>
      <c r="P24" s="75">
        <f t="shared" si="2"/>
        <v>39356</v>
      </c>
      <c r="Q24" s="75">
        <f t="shared" si="3"/>
        <v>39356</v>
      </c>
      <c r="R24" s="75">
        <f t="shared" si="4"/>
        <v>39356</v>
      </c>
      <c r="S24" s="208"/>
      <c r="T24" s="205"/>
      <c r="U24" s="205"/>
      <c r="V24" s="205"/>
      <c r="W24" s="205"/>
      <c r="X24" s="206"/>
      <c r="Y24" s="207"/>
      <c r="Z24" s="347"/>
      <c r="AA24" s="207"/>
      <c r="AB24" s="207"/>
      <c r="AC24" s="207"/>
      <c r="AD24" s="207"/>
      <c r="AE24" s="207"/>
      <c r="AF24" s="207"/>
      <c r="AG24" s="207"/>
      <c r="AH24" s="347"/>
      <c r="AI24" s="207"/>
      <c r="AJ24" s="207"/>
      <c r="AK24" s="347"/>
      <c r="AL24" s="207"/>
      <c r="AM24" s="207"/>
      <c r="AN24" s="207"/>
      <c r="AO24" s="207"/>
      <c r="AP24" s="207"/>
      <c r="AQ24" s="207"/>
      <c r="AR24" s="207"/>
      <c r="AS24" s="277"/>
      <c r="AT24" s="278"/>
      <c r="AU24" s="65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</row>
    <row r="25" spans="1:96" s="63" customFormat="1" ht="15">
      <c r="A25" s="130">
        <v>16</v>
      </c>
      <c r="B25" s="137"/>
      <c r="C25" s="131" t="s">
        <v>69</v>
      </c>
      <c r="D25" s="131"/>
      <c r="E25" s="131" t="s">
        <v>177</v>
      </c>
      <c r="F25" s="133"/>
      <c r="G25" s="134"/>
      <c r="H25" s="134"/>
      <c r="I25" s="134"/>
      <c r="J25" s="134"/>
      <c r="K25" s="135"/>
      <c r="L25" s="79">
        <f t="shared" si="5"/>
      </c>
      <c r="M25" s="80">
        <f t="shared" si="6"/>
      </c>
      <c r="N25" s="74">
        <f t="shared" si="0"/>
        <v>39356</v>
      </c>
      <c r="O25" s="75">
        <f t="shared" si="1"/>
        <v>39356</v>
      </c>
      <c r="P25" s="75">
        <f t="shared" si="2"/>
        <v>39356</v>
      </c>
      <c r="Q25" s="75">
        <f t="shared" si="3"/>
        <v>39356</v>
      </c>
      <c r="R25" s="75">
        <f t="shared" si="4"/>
        <v>39356</v>
      </c>
      <c r="S25" s="208"/>
      <c r="T25" s="205"/>
      <c r="U25" s="205"/>
      <c r="V25" s="205"/>
      <c r="W25" s="205"/>
      <c r="X25" s="206"/>
      <c r="Y25" s="207"/>
      <c r="Z25" s="347"/>
      <c r="AA25" s="207"/>
      <c r="AB25" s="207"/>
      <c r="AC25" s="207"/>
      <c r="AD25" s="207"/>
      <c r="AE25" s="207"/>
      <c r="AF25" s="207"/>
      <c r="AG25" s="207"/>
      <c r="AH25" s="347">
        <v>16</v>
      </c>
      <c r="AI25" s="207"/>
      <c r="AJ25" s="207"/>
      <c r="AK25" s="347"/>
      <c r="AL25" s="207"/>
      <c r="AM25" s="207"/>
      <c r="AN25" s="207"/>
      <c r="AO25" s="207"/>
      <c r="AP25" s="207"/>
      <c r="AQ25" s="207"/>
      <c r="AR25" s="207"/>
      <c r="AS25" s="277"/>
      <c r="AT25" s="278"/>
      <c r="AU25" s="65"/>
      <c r="AV25" s="395" t="s">
        <v>186</v>
      </c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</row>
    <row r="26" spans="1:96" s="63" customFormat="1" ht="15">
      <c r="A26" s="130">
        <v>17</v>
      </c>
      <c r="B26" s="137"/>
      <c r="C26" s="131" t="s">
        <v>73</v>
      </c>
      <c r="D26" s="131"/>
      <c r="E26" s="131" t="s">
        <v>179</v>
      </c>
      <c r="F26" s="133"/>
      <c r="G26" s="134"/>
      <c r="H26" s="134"/>
      <c r="I26" s="134"/>
      <c r="J26" s="134"/>
      <c r="K26" s="135"/>
      <c r="L26" s="79">
        <f t="shared" si="5"/>
      </c>
      <c r="M26" s="80">
        <f t="shared" si="6"/>
      </c>
      <c r="N26" s="74">
        <f t="shared" si="0"/>
        <v>39356</v>
      </c>
      <c r="O26" s="75">
        <f t="shared" si="1"/>
        <v>39356</v>
      </c>
      <c r="P26" s="75">
        <f t="shared" si="2"/>
        <v>39356</v>
      </c>
      <c r="Q26" s="75">
        <f t="shared" si="3"/>
        <v>39356</v>
      </c>
      <c r="R26" s="75">
        <f t="shared" si="4"/>
        <v>39356</v>
      </c>
      <c r="S26" s="208"/>
      <c r="T26" s="205"/>
      <c r="U26" s="205"/>
      <c r="V26" s="205"/>
      <c r="W26" s="205"/>
      <c r="X26" s="206"/>
      <c r="Y26" s="207"/>
      <c r="Z26" s="347">
        <v>24</v>
      </c>
      <c r="AA26" s="207"/>
      <c r="AB26" s="207"/>
      <c r="AC26" s="207"/>
      <c r="AD26" s="207"/>
      <c r="AE26" s="207"/>
      <c r="AF26" s="207"/>
      <c r="AG26" s="207"/>
      <c r="AH26" s="347"/>
      <c r="AI26" s="207"/>
      <c r="AJ26" s="207"/>
      <c r="AK26" s="347"/>
      <c r="AL26" s="207"/>
      <c r="AM26" s="207"/>
      <c r="AN26" s="207"/>
      <c r="AO26" s="207"/>
      <c r="AP26" s="207"/>
      <c r="AQ26" s="207"/>
      <c r="AR26" s="207"/>
      <c r="AS26" s="277"/>
      <c r="AT26" s="278"/>
      <c r="AU26" s="65"/>
      <c r="AV26" s="395" t="s">
        <v>186</v>
      </c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</row>
    <row r="27" spans="1:96" s="63" customFormat="1" ht="15">
      <c r="A27" s="130">
        <v>18</v>
      </c>
      <c r="B27" s="137"/>
      <c r="C27" s="131" t="s">
        <v>72</v>
      </c>
      <c r="D27" s="131"/>
      <c r="E27" s="131" t="s">
        <v>177</v>
      </c>
      <c r="F27" s="133"/>
      <c r="G27" s="134"/>
      <c r="H27" s="134"/>
      <c r="I27" s="134"/>
      <c r="J27" s="134"/>
      <c r="K27" s="135"/>
      <c r="L27" s="79">
        <f t="shared" si="5"/>
      </c>
      <c r="M27" s="80">
        <f t="shared" si="6"/>
      </c>
      <c r="N27" s="74">
        <f t="shared" si="0"/>
        <v>39356</v>
      </c>
      <c r="O27" s="75">
        <f t="shared" si="1"/>
        <v>39356</v>
      </c>
      <c r="P27" s="75">
        <f t="shared" si="2"/>
        <v>39356</v>
      </c>
      <c r="Q27" s="75">
        <f t="shared" si="3"/>
        <v>39356</v>
      </c>
      <c r="R27" s="75">
        <f t="shared" si="4"/>
        <v>39356</v>
      </c>
      <c r="S27" s="208"/>
      <c r="T27" s="205"/>
      <c r="U27" s="205"/>
      <c r="V27" s="205"/>
      <c r="W27" s="205"/>
      <c r="X27" s="206"/>
      <c r="Y27" s="207"/>
      <c r="Z27" s="347"/>
      <c r="AA27" s="207"/>
      <c r="AB27" s="207"/>
      <c r="AC27" s="207"/>
      <c r="AD27" s="207"/>
      <c r="AE27" s="207"/>
      <c r="AF27" s="207"/>
      <c r="AG27" s="207"/>
      <c r="AH27" s="347">
        <v>72</v>
      </c>
      <c r="AI27" s="207"/>
      <c r="AJ27" s="207"/>
      <c r="AK27" s="347"/>
      <c r="AL27" s="207"/>
      <c r="AM27" s="207"/>
      <c r="AN27" s="207"/>
      <c r="AO27" s="207"/>
      <c r="AP27" s="207"/>
      <c r="AQ27" s="207"/>
      <c r="AR27" s="207"/>
      <c r="AS27" s="277"/>
      <c r="AT27" s="278"/>
      <c r="AU27" s="65"/>
      <c r="AV27" s="395" t="s">
        <v>186</v>
      </c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</row>
    <row r="28" spans="1:96" s="63" customFormat="1" ht="15">
      <c r="A28" s="130">
        <v>19</v>
      </c>
      <c r="B28" s="137"/>
      <c r="C28" s="131" t="s">
        <v>70</v>
      </c>
      <c r="D28" s="131"/>
      <c r="E28" s="131" t="s">
        <v>177</v>
      </c>
      <c r="F28" s="133"/>
      <c r="G28" s="134"/>
      <c r="H28" s="134"/>
      <c r="I28" s="134"/>
      <c r="J28" s="134"/>
      <c r="K28" s="135"/>
      <c r="L28" s="79">
        <f t="shared" si="5"/>
      </c>
      <c r="M28" s="80">
        <f t="shared" si="6"/>
      </c>
      <c r="N28" s="74">
        <f t="shared" si="0"/>
        <v>39356</v>
      </c>
      <c r="O28" s="75">
        <f t="shared" si="1"/>
        <v>39356</v>
      </c>
      <c r="P28" s="75">
        <f t="shared" si="2"/>
        <v>39356</v>
      </c>
      <c r="Q28" s="75">
        <f t="shared" si="3"/>
        <v>39356</v>
      </c>
      <c r="R28" s="75">
        <f t="shared" si="4"/>
        <v>39356</v>
      </c>
      <c r="S28" s="208"/>
      <c r="T28" s="205"/>
      <c r="U28" s="205"/>
      <c r="V28" s="205"/>
      <c r="W28" s="205"/>
      <c r="X28" s="206"/>
      <c r="Y28" s="207"/>
      <c r="Z28" s="347"/>
      <c r="AA28" s="207"/>
      <c r="AB28" s="207"/>
      <c r="AC28" s="207"/>
      <c r="AD28" s="207"/>
      <c r="AE28" s="207"/>
      <c r="AF28" s="207"/>
      <c r="AG28" s="207"/>
      <c r="AH28" s="347">
        <v>4</v>
      </c>
      <c r="AI28" s="207"/>
      <c r="AJ28" s="207"/>
      <c r="AK28" s="347"/>
      <c r="AL28" s="207"/>
      <c r="AM28" s="207"/>
      <c r="AN28" s="207"/>
      <c r="AO28" s="207"/>
      <c r="AP28" s="207"/>
      <c r="AQ28" s="207"/>
      <c r="AR28" s="207"/>
      <c r="AS28" s="277"/>
      <c r="AT28" s="278"/>
      <c r="AU28" s="65"/>
      <c r="AV28" s="395" t="s">
        <v>186</v>
      </c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</row>
    <row r="29" spans="1:96" s="63" customFormat="1" ht="15">
      <c r="A29" s="130">
        <v>20</v>
      </c>
      <c r="B29" s="137"/>
      <c r="C29" s="131"/>
      <c r="D29" s="131"/>
      <c r="E29" s="131"/>
      <c r="F29" s="133"/>
      <c r="G29" s="134"/>
      <c r="H29" s="134"/>
      <c r="I29" s="134"/>
      <c r="J29" s="134"/>
      <c r="K29" s="135"/>
      <c r="L29" s="79">
        <f t="shared" si="5"/>
      </c>
      <c r="M29" s="80">
        <f t="shared" si="6"/>
      </c>
      <c r="N29" s="74">
        <f t="shared" si="0"/>
        <v>39356</v>
      </c>
      <c r="O29" s="75">
        <f t="shared" si="1"/>
        <v>39356</v>
      </c>
      <c r="P29" s="75">
        <f t="shared" si="2"/>
        <v>39356</v>
      </c>
      <c r="Q29" s="75">
        <f t="shared" si="3"/>
        <v>39356</v>
      </c>
      <c r="R29" s="75">
        <f t="shared" si="4"/>
        <v>39356</v>
      </c>
      <c r="S29" s="208"/>
      <c r="T29" s="205"/>
      <c r="U29" s="205"/>
      <c r="V29" s="205"/>
      <c r="W29" s="205"/>
      <c r="X29" s="206"/>
      <c r="Y29" s="207"/>
      <c r="Z29" s="347"/>
      <c r="AA29" s="207"/>
      <c r="AB29" s="207"/>
      <c r="AC29" s="207"/>
      <c r="AD29" s="207"/>
      <c r="AE29" s="207"/>
      <c r="AF29" s="207"/>
      <c r="AG29" s="207"/>
      <c r="AH29" s="347"/>
      <c r="AI29" s="207"/>
      <c r="AJ29" s="207"/>
      <c r="AK29" s="347"/>
      <c r="AL29" s="207"/>
      <c r="AM29" s="207"/>
      <c r="AN29" s="207"/>
      <c r="AO29" s="207"/>
      <c r="AP29" s="207"/>
      <c r="AQ29" s="207"/>
      <c r="AR29" s="207"/>
      <c r="AS29" s="277"/>
      <c r="AT29" s="278"/>
      <c r="AU29" s="65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</row>
    <row r="30" spans="1:96" s="63" customFormat="1" ht="15">
      <c r="A30" s="130">
        <v>21</v>
      </c>
      <c r="B30" s="131"/>
      <c r="C30" s="137" t="s">
        <v>71</v>
      </c>
      <c r="D30" s="131"/>
      <c r="E30" s="131"/>
      <c r="F30" s="133"/>
      <c r="G30" s="134"/>
      <c r="H30" s="134"/>
      <c r="I30" s="134"/>
      <c r="J30" s="134"/>
      <c r="K30" s="135"/>
      <c r="L30" s="79">
        <f t="shared" si="5"/>
      </c>
      <c r="M30" s="80">
        <f t="shared" si="6"/>
      </c>
      <c r="N30" s="74">
        <f t="shared" si="0"/>
        <v>39356</v>
      </c>
      <c r="O30" s="75">
        <f t="shared" si="1"/>
        <v>39356</v>
      </c>
      <c r="P30" s="75">
        <f t="shared" si="2"/>
        <v>39356</v>
      </c>
      <c r="Q30" s="75">
        <f t="shared" si="3"/>
        <v>39356</v>
      </c>
      <c r="R30" s="75">
        <f t="shared" si="4"/>
        <v>39356</v>
      </c>
      <c r="S30" s="208"/>
      <c r="T30" s="205"/>
      <c r="U30" s="205"/>
      <c r="V30" s="205"/>
      <c r="W30" s="205"/>
      <c r="X30" s="206"/>
      <c r="Y30" s="207"/>
      <c r="Z30" s="347"/>
      <c r="AA30" s="207"/>
      <c r="AB30" s="207"/>
      <c r="AC30" s="207"/>
      <c r="AD30" s="207"/>
      <c r="AE30" s="207"/>
      <c r="AF30" s="207"/>
      <c r="AG30" s="207"/>
      <c r="AI30" s="207"/>
      <c r="AJ30" s="207"/>
      <c r="AK30" s="347"/>
      <c r="AL30" s="207"/>
      <c r="AM30" s="207"/>
      <c r="AN30" s="207"/>
      <c r="AO30" s="207"/>
      <c r="AP30" s="207"/>
      <c r="AQ30" s="207"/>
      <c r="AR30" s="207"/>
      <c r="AS30" s="277"/>
      <c r="AT30" s="278"/>
      <c r="AU30" s="65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</row>
    <row r="31" spans="1:96" s="63" customFormat="1" ht="15">
      <c r="A31" s="130">
        <v>22</v>
      </c>
      <c r="B31" s="137"/>
      <c r="C31" s="131" t="s">
        <v>74</v>
      </c>
      <c r="D31" s="131"/>
      <c r="E31" s="131" t="s">
        <v>177</v>
      </c>
      <c r="F31" s="133"/>
      <c r="G31" s="134"/>
      <c r="H31" s="134"/>
      <c r="I31" s="134"/>
      <c r="J31" s="134"/>
      <c r="K31" s="135"/>
      <c r="L31" s="79">
        <f t="shared" si="5"/>
      </c>
      <c r="M31" s="80">
        <f t="shared" si="6"/>
      </c>
      <c r="N31" s="74">
        <f t="shared" si="0"/>
        <v>39356</v>
      </c>
      <c r="O31" s="75">
        <f t="shared" si="1"/>
        <v>39356</v>
      </c>
      <c r="P31" s="75">
        <f t="shared" si="2"/>
        <v>39356</v>
      </c>
      <c r="Q31" s="75">
        <f t="shared" si="3"/>
        <v>39356</v>
      </c>
      <c r="R31" s="75">
        <f t="shared" si="4"/>
        <v>39356</v>
      </c>
      <c r="S31" s="208"/>
      <c r="T31" s="205"/>
      <c r="U31" s="205"/>
      <c r="V31" s="205"/>
      <c r="W31" s="205"/>
      <c r="X31" s="206"/>
      <c r="Y31" s="207"/>
      <c r="Z31" s="347"/>
      <c r="AA31" s="207"/>
      <c r="AB31" s="207"/>
      <c r="AC31" s="207"/>
      <c r="AD31" s="207"/>
      <c r="AE31" s="207"/>
      <c r="AF31" s="207"/>
      <c r="AG31" s="207"/>
      <c r="AH31" s="347">
        <v>16</v>
      </c>
      <c r="AI31" s="207"/>
      <c r="AJ31" s="207"/>
      <c r="AK31" s="347"/>
      <c r="AL31" s="207"/>
      <c r="AM31" s="207"/>
      <c r="AN31" s="207"/>
      <c r="AO31" s="207"/>
      <c r="AP31" s="207"/>
      <c r="AQ31" s="207"/>
      <c r="AR31" s="207"/>
      <c r="AS31" s="277"/>
      <c r="AT31" s="278"/>
      <c r="AU31" s="65"/>
      <c r="AV31" s="395" t="s">
        <v>186</v>
      </c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0"/>
      <c r="BV31" s="260"/>
      <c r="BW31" s="260"/>
      <c r="BX31" s="260"/>
      <c r="BY31" s="260"/>
      <c r="BZ31" s="260"/>
      <c r="CA31" s="260"/>
      <c r="CB31" s="260"/>
      <c r="CC31" s="260"/>
      <c r="CD31" s="260"/>
      <c r="CE31" s="260"/>
      <c r="CF31" s="260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</row>
    <row r="32" spans="1:96" s="63" customFormat="1" ht="15">
      <c r="A32" s="130">
        <v>23</v>
      </c>
      <c r="B32" s="137"/>
      <c r="C32" s="131" t="s">
        <v>73</v>
      </c>
      <c r="D32" s="131"/>
      <c r="E32" s="131" t="s">
        <v>179</v>
      </c>
      <c r="F32" s="133"/>
      <c r="G32" s="134"/>
      <c r="H32" s="134"/>
      <c r="I32" s="134"/>
      <c r="J32" s="134"/>
      <c r="K32" s="135"/>
      <c r="L32" s="79">
        <f t="shared" si="5"/>
      </c>
      <c r="M32" s="80">
        <f t="shared" si="6"/>
      </c>
      <c r="N32" s="74">
        <f t="shared" si="0"/>
        <v>39356</v>
      </c>
      <c r="O32" s="75">
        <f t="shared" si="1"/>
        <v>39356</v>
      </c>
      <c r="P32" s="75">
        <f t="shared" si="2"/>
        <v>39356</v>
      </c>
      <c r="Q32" s="75">
        <f t="shared" si="3"/>
        <v>39356</v>
      </c>
      <c r="R32" s="75">
        <f t="shared" si="4"/>
        <v>39356</v>
      </c>
      <c r="S32" s="208"/>
      <c r="T32" s="205"/>
      <c r="U32" s="205"/>
      <c r="V32" s="205"/>
      <c r="W32" s="205"/>
      <c r="X32" s="206"/>
      <c r="Y32" s="207"/>
      <c r="Z32" s="347">
        <v>40</v>
      </c>
      <c r="AA32" s="207"/>
      <c r="AB32" s="207"/>
      <c r="AC32" s="207"/>
      <c r="AD32" s="207"/>
      <c r="AE32" s="207"/>
      <c r="AF32" s="207"/>
      <c r="AG32" s="207"/>
      <c r="AH32" s="347"/>
      <c r="AI32" s="207"/>
      <c r="AJ32" s="207"/>
      <c r="AK32" s="347"/>
      <c r="AL32" s="207"/>
      <c r="AM32" s="207"/>
      <c r="AN32" s="207"/>
      <c r="AO32" s="207"/>
      <c r="AP32" s="207"/>
      <c r="AQ32" s="207"/>
      <c r="AR32" s="207"/>
      <c r="AS32" s="277"/>
      <c r="AT32" s="278"/>
      <c r="AU32" s="65"/>
      <c r="AV32" s="395" t="s">
        <v>186</v>
      </c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</row>
    <row r="33" spans="1:96" s="63" customFormat="1" ht="15">
      <c r="A33" s="130">
        <v>24</v>
      </c>
      <c r="B33" s="137"/>
      <c r="C33" s="131" t="s">
        <v>75</v>
      </c>
      <c r="D33" s="131"/>
      <c r="E33" s="131"/>
      <c r="F33" s="133"/>
      <c r="G33" s="134"/>
      <c r="H33" s="134"/>
      <c r="I33" s="134"/>
      <c r="J33" s="134"/>
      <c r="K33" s="135"/>
      <c r="L33" s="79">
        <f t="shared" si="5"/>
      </c>
      <c r="M33" s="80">
        <f t="shared" si="6"/>
      </c>
      <c r="N33" s="74">
        <f t="shared" si="0"/>
        <v>39356</v>
      </c>
      <c r="O33" s="75">
        <f t="shared" si="1"/>
        <v>39356</v>
      </c>
      <c r="P33" s="75">
        <f t="shared" si="2"/>
        <v>39356</v>
      </c>
      <c r="Q33" s="75">
        <f t="shared" si="3"/>
        <v>39356</v>
      </c>
      <c r="R33" s="75">
        <f t="shared" si="4"/>
        <v>39356</v>
      </c>
      <c r="S33" s="208"/>
      <c r="T33" s="205"/>
      <c r="U33" s="205"/>
      <c r="V33" s="205"/>
      <c r="W33" s="205"/>
      <c r="X33" s="206"/>
      <c r="Y33" s="207"/>
      <c r="Z33" s="347"/>
      <c r="AA33" s="207"/>
      <c r="AB33" s="207"/>
      <c r="AC33" s="207"/>
      <c r="AD33" s="207"/>
      <c r="AE33" s="207"/>
      <c r="AF33" s="207"/>
      <c r="AG33" s="207"/>
      <c r="AH33" s="347"/>
      <c r="AI33" s="207"/>
      <c r="AJ33" s="207"/>
      <c r="AK33" s="347"/>
      <c r="AL33" s="207"/>
      <c r="AM33" s="207"/>
      <c r="AN33" s="207"/>
      <c r="AO33" s="207"/>
      <c r="AP33" s="207"/>
      <c r="AQ33" s="207"/>
      <c r="AR33" s="207"/>
      <c r="AS33" s="277"/>
      <c r="AT33" s="278"/>
      <c r="AU33" s="65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</row>
    <row r="34" spans="1:96" s="63" customFormat="1" ht="15">
      <c r="A34" s="130">
        <v>25</v>
      </c>
      <c r="B34" s="137"/>
      <c r="C34" s="131" t="s">
        <v>69</v>
      </c>
      <c r="D34" s="131"/>
      <c r="E34" s="131" t="s">
        <v>177</v>
      </c>
      <c r="F34" s="133"/>
      <c r="G34" s="134"/>
      <c r="H34" s="134"/>
      <c r="I34" s="134"/>
      <c r="J34" s="134"/>
      <c r="K34" s="135"/>
      <c r="L34" s="79">
        <f t="shared" si="5"/>
      </c>
      <c r="M34" s="80">
        <f t="shared" si="6"/>
      </c>
      <c r="N34" s="74">
        <f t="shared" si="0"/>
        <v>39356</v>
      </c>
      <c r="O34" s="75">
        <f t="shared" si="1"/>
        <v>39356</v>
      </c>
      <c r="P34" s="75">
        <f t="shared" si="2"/>
        <v>39356</v>
      </c>
      <c r="Q34" s="75">
        <f t="shared" si="3"/>
        <v>39356</v>
      </c>
      <c r="R34" s="75">
        <f t="shared" si="4"/>
        <v>39356</v>
      </c>
      <c r="S34" s="208"/>
      <c r="T34" s="205"/>
      <c r="U34" s="205"/>
      <c r="V34" s="205"/>
      <c r="W34" s="205"/>
      <c r="X34" s="206"/>
      <c r="Y34" s="207"/>
      <c r="Z34" s="347"/>
      <c r="AA34" s="207"/>
      <c r="AB34" s="207"/>
      <c r="AC34" s="207"/>
      <c r="AD34" s="207"/>
      <c r="AE34" s="207"/>
      <c r="AF34" s="207"/>
      <c r="AG34" s="207"/>
      <c r="AH34" s="347">
        <v>16</v>
      </c>
      <c r="AI34" s="207"/>
      <c r="AJ34" s="207"/>
      <c r="AK34" s="347"/>
      <c r="AL34" s="207"/>
      <c r="AM34" s="207"/>
      <c r="AN34" s="207"/>
      <c r="AO34" s="207"/>
      <c r="AP34" s="207"/>
      <c r="AQ34" s="207"/>
      <c r="AR34" s="207"/>
      <c r="AS34" s="277"/>
      <c r="AT34" s="278"/>
      <c r="AU34" s="65"/>
      <c r="AV34" s="395" t="s">
        <v>186</v>
      </c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</row>
    <row r="35" spans="1:96" s="63" customFormat="1" ht="15">
      <c r="A35" s="130">
        <v>26</v>
      </c>
      <c r="B35" s="137"/>
      <c r="C35" s="131" t="s">
        <v>76</v>
      </c>
      <c r="D35" s="131"/>
      <c r="E35" s="131"/>
      <c r="F35" s="133"/>
      <c r="G35" s="134"/>
      <c r="H35" s="134"/>
      <c r="I35" s="134"/>
      <c r="J35" s="134"/>
      <c r="K35" s="135"/>
      <c r="L35" s="79">
        <f t="shared" si="5"/>
      </c>
      <c r="M35" s="80">
        <f t="shared" si="6"/>
      </c>
      <c r="N35" s="74">
        <f t="shared" si="0"/>
        <v>39356</v>
      </c>
      <c r="O35" s="75">
        <f t="shared" si="1"/>
        <v>39356</v>
      </c>
      <c r="P35" s="75">
        <f t="shared" si="2"/>
        <v>39356</v>
      </c>
      <c r="Q35" s="75">
        <f t="shared" si="3"/>
        <v>39356</v>
      </c>
      <c r="R35" s="75">
        <f t="shared" si="4"/>
        <v>39356</v>
      </c>
      <c r="S35" s="208"/>
      <c r="T35" s="205"/>
      <c r="U35" s="205"/>
      <c r="V35" s="205"/>
      <c r="W35" s="205"/>
      <c r="X35" s="206"/>
      <c r="Y35" s="207"/>
      <c r="Z35" s="347"/>
      <c r="AA35" s="207"/>
      <c r="AB35" s="207"/>
      <c r="AC35" s="207"/>
      <c r="AD35" s="207"/>
      <c r="AE35" s="207"/>
      <c r="AF35" s="207"/>
      <c r="AG35" s="207"/>
      <c r="AH35" s="347"/>
      <c r="AI35" s="207"/>
      <c r="AJ35" s="207"/>
      <c r="AK35" s="347"/>
      <c r="AL35" s="207"/>
      <c r="AM35" s="207"/>
      <c r="AN35" s="207"/>
      <c r="AO35" s="207"/>
      <c r="AP35" s="207"/>
      <c r="AQ35" s="207"/>
      <c r="AR35" s="207"/>
      <c r="AS35" s="277"/>
      <c r="AT35" s="278"/>
      <c r="AU35" s="65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</row>
    <row r="36" spans="1:96" s="63" customFormat="1" ht="15">
      <c r="A36" s="130">
        <v>27</v>
      </c>
      <c r="B36" s="137"/>
      <c r="C36" s="131" t="s">
        <v>79</v>
      </c>
      <c r="D36" s="131"/>
      <c r="E36" s="131" t="s">
        <v>177</v>
      </c>
      <c r="F36" s="133"/>
      <c r="G36" s="134"/>
      <c r="H36" s="134"/>
      <c r="I36" s="134"/>
      <c r="J36" s="134"/>
      <c r="K36" s="135"/>
      <c r="L36" s="79">
        <f t="shared" si="5"/>
      </c>
      <c r="M36" s="80">
        <f t="shared" si="6"/>
      </c>
      <c r="N36" s="74">
        <f t="shared" si="0"/>
        <v>39356</v>
      </c>
      <c r="O36" s="75">
        <f t="shared" si="1"/>
        <v>39356</v>
      </c>
      <c r="P36" s="75">
        <f t="shared" si="2"/>
        <v>39356</v>
      </c>
      <c r="Q36" s="75">
        <f t="shared" si="3"/>
        <v>39356</v>
      </c>
      <c r="R36" s="75">
        <f t="shared" si="4"/>
        <v>39356</v>
      </c>
      <c r="S36" s="208"/>
      <c r="T36" s="205"/>
      <c r="U36" s="205"/>
      <c r="V36" s="205"/>
      <c r="W36" s="205"/>
      <c r="X36" s="206"/>
      <c r="Y36" s="207"/>
      <c r="Z36" s="347"/>
      <c r="AA36" s="207"/>
      <c r="AB36" s="207"/>
      <c r="AC36" s="207"/>
      <c r="AD36" s="207"/>
      <c r="AE36" s="207"/>
      <c r="AF36" s="207"/>
      <c r="AG36" s="207"/>
      <c r="AH36" s="347">
        <v>120</v>
      </c>
      <c r="AI36" s="207"/>
      <c r="AJ36" s="207"/>
      <c r="AK36" s="347"/>
      <c r="AL36" s="207"/>
      <c r="AM36" s="207"/>
      <c r="AN36" s="207"/>
      <c r="AO36" s="207"/>
      <c r="AP36" s="207"/>
      <c r="AQ36" s="207"/>
      <c r="AR36" s="207"/>
      <c r="AS36" s="277"/>
      <c r="AT36" s="278"/>
      <c r="AU36" s="65"/>
      <c r="AV36" s="395" t="s">
        <v>186</v>
      </c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</row>
    <row r="37" spans="1:96" s="63" customFormat="1" ht="15">
      <c r="A37" s="130">
        <v>28</v>
      </c>
      <c r="B37" s="137"/>
      <c r="C37" s="131" t="s">
        <v>80</v>
      </c>
      <c r="D37" s="131"/>
      <c r="E37" s="131" t="s">
        <v>177</v>
      </c>
      <c r="F37" s="133"/>
      <c r="G37" s="134"/>
      <c r="H37" s="134"/>
      <c r="I37" s="134"/>
      <c r="J37" s="134"/>
      <c r="K37" s="135"/>
      <c r="L37" s="79">
        <f t="shared" si="5"/>
      </c>
      <c r="M37" s="80">
        <f t="shared" si="6"/>
      </c>
      <c r="N37" s="74">
        <f t="shared" si="0"/>
        <v>39356</v>
      </c>
      <c r="O37" s="75">
        <f t="shared" si="1"/>
        <v>39356</v>
      </c>
      <c r="P37" s="75">
        <f t="shared" si="2"/>
        <v>39356</v>
      </c>
      <c r="Q37" s="75">
        <f t="shared" si="3"/>
        <v>39356</v>
      </c>
      <c r="R37" s="75">
        <f t="shared" si="4"/>
        <v>39356</v>
      </c>
      <c r="S37" s="208"/>
      <c r="T37" s="205"/>
      <c r="U37" s="205"/>
      <c r="V37" s="205"/>
      <c r="W37" s="205"/>
      <c r="X37" s="206"/>
      <c r="Y37" s="207"/>
      <c r="Z37" s="347"/>
      <c r="AA37" s="207"/>
      <c r="AB37" s="207"/>
      <c r="AC37" s="207"/>
      <c r="AD37" s="207"/>
      <c r="AE37" s="207"/>
      <c r="AF37" s="207"/>
      <c r="AG37" s="207"/>
      <c r="AH37" s="347">
        <v>4</v>
      </c>
      <c r="AI37" s="207"/>
      <c r="AJ37" s="207"/>
      <c r="AK37" s="347"/>
      <c r="AL37" s="207"/>
      <c r="AM37" s="207"/>
      <c r="AN37" s="207"/>
      <c r="AO37" s="207"/>
      <c r="AP37" s="207"/>
      <c r="AQ37" s="207"/>
      <c r="AR37" s="207"/>
      <c r="AS37" s="277"/>
      <c r="AT37" s="278"/>
      <c r="AU37" s="65"/>
      <c r="AV37" s="395" t="s">
        <v>186</v>
      </c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</row>
    <row r="38" spans="1:96" s="63" customFormat="1" ht="15">
      <c r="A38" s="130">
        <v>29</v>
      </c>
      <c r="B38" s="137"/>
      <c r="C38" s="131"/>
      <c r="D38" s="131"/>
      <c r="E38" s="131"/>
      <c r="F38" s="133"/>
      <c r="G38" s="134"/>
      <c r="H38" s="134"/>
      <c r="I38" s="134"/>
      <c r="J38" s="134"/>
      <c r="K38" s="135"/>
      <c r="L38" s="79">
        <f t="shared" si="5"/>
      </c>
      <c r="M38" s="80">
        <f t="shared" si="6"/>
      </c>
      <c r="N38" s="74">
        <f t="shared" si="0"/>
        <v>39356</v>
      </c>
      <c r="O38" s="75">
        <f t="shared" si="1"/>
        <v>39356</v>
      </c>
      <c r="P38" s="75">
        <f t="shared" si="2"/>
        <v>39356</v>
      </c>
      <c r="Q38" s="75">
        <f t="shared" si="3"/>
        <v>39356</v>
      </c>
      <c r="R38" s="75">
        <f t="shared" si="4"/>
        <v>39356</v>
      </c>
      <c r="S38" s="208"/>
      <c r="T38" s="205"/>
      <c r="U38" s="205"/>
      <c r="V38" s="205"/>
      <c r="W38" s="205"/>
      <c r="X38" s="206"/>
      <c r="Y38" s="207"/>
      <c r="Z38" s="347"/>
      <c r="AA38" s="207"/>
      <c r="AB38" s="207"/>
      <c r="AC38" s="207"/>
      <c r="AD38" s="207"/>
      <c r="AE38" s="207"/>
      <c r="AF38" s="207"/>
      <c r="AG38" s="207"/>
      <c r="AH38" s="347"/>
      <c r="AI38" s="207"/>
      <c r="AJ38" s="207"/>
      <c r="AK38" s="347"/>
      <c r="AL38" s="207"/>
      <c r="AM38" s="207"/>
      <c r="AN38" s="207"/>
      <c r="AO38" s="207"/>
      <c r="AP38" s="207"/>
      <c r="AQ38" s="207"/>
      <c r="AR38" s="207"/>
      <c r="AS38" s="277"/>
      <c r="AT38" s="278"/>
      <c r="AU38" s="65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</row>
    <row r="39" spans="1:96" s="63" customFormat="1" ht="15">
      <c r="A39" s="130">
        <v>30</v>
      </c>
      <c r="B39" s="131"/>
      <c r="C39" s="137" t="s">
        <v>82</v>
      </c>
      <c r="D39" s="131"/>
      <c r="E39" s="131"/>
      <c r="F39" s="133"/>
      <c r="G39" s="134"/>
      <c r="H39" s="134"/>
      <c r="I39" s="134"/>
      <c r="J39" s="134"/>
      <c r="K39" s="135"/>
      <c r="L39" s="79">
        <f t="shared" si="5"/>
      </c>
      <c r="M39" s="80">
        <f t="shared" si="6"/>
      </c>
      <c r="N39" s="74">
        <f t="shared" si="0"/>
        <v>39356</v>
      </c>
      <c r="O39" s="75">
        <f t="shared" si="1"/>
        <v>39356</v>
      </c>
      <c r="P39" s="75">
        <f t="shared" si="2"/>
        <v>39356</v>
      </c>
      <c r="Q39" s="75">
        <f t="shared" si="3"/>
        <v>39356</v>
      </c>
      <c r="R39" s="75">
        <f t="shared" si="4"/>
        <v>39356</v>
      </c>
      <c r="S39" s="208"/>
      <c r="T39" s="205"/>
      <c r="U39" s="205"/>
      <c r="V39" s="205"/>
      <c r="W39" s="205"/>
      <c r="X39" s="206"/>
      <c r="Y39" s="207"/>
      <c r="Z39" s="347"/>
      <c r="AA39" s="207"/>
      <c r="AB39" s="207"/>
      <c r="AC39" s="207"/>
      <c r="AD39" s="207"/>
      <c r="AE39" s="207"/>
      <c r="AF39" s="207"/>
      <c r="AG39" s="207"/>
      <c r="AH39" s="347"/>
      <c r="AI39" s="207"/>
      <c r="AJ39" s="207"/>
      <c r="AK39" s="347"/>
      <c r="AL39" s="207"/>
      <c r="AM39" s="207"/>
      <c r="AN39" s="207"/>
      <c r="AO39" s="207"/>
      <c r="AP39" s="207"/>
      <c r="AQ39" s="207"/>
      <c r="AR39" s="207"/>
      <c r="AS39" s="277"/>
      <c r="AT39" s="278"/>
      <c r="AU39" s="65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</row>
    <row r="40" spans="1:96" s="63" customFormat="1" ht="15">
      <c r="A40" s="130">
        <v>31</v>
      </c>
      <c r="B40" s="137"/>
      <c r="C40" s="131" t="s">
        <v>87</v>
      </c>
      <c r="D40" s="131"/>
      <c r="E40" s="131"/>
      <c r="F40" s="133"/>
      <c r="G40" s="134"/>
      <c r="H40" s="134"/>
      <c r="I40" s="134"/>
      <c r="J40" s="134"/>
      <c r="K40" s="135"/>
      <c r="L40" s="79">
        <f t="shared" si="5"/>
      </c>
      <c r="M40" s="80">
        <f t="shared" si="6"/>
      </c>
      <c r="N40" s="74">
        <f t="shared" si="0"/>
        <v>39356</v>
      </c>
      <c r="O40" s="75">
        <f t="shared" si="1"/>
        <v>39356</v>
      </c>
      <c r="P40" s="75">
        <f t="shared" si="2"/>
        <v>39356</v>
      </c>
      <c r="Q40" s="75">
        <f t="shared" si="3"/>
        <v>39356</v>
      </c>
      <c r="R40" s="75">
        <f t="shared" si="4"/>
        <v>39356</v>
      </c>
      <c r="S40" s="208"/>
      <c r="T40" s="205"/>
      <c r="U40" s="205"/>
      <c r="V40" s="205"/>
      <c r="W40" s="205"/>
      <c r="X40" s="206"/>
      <c r="Y40" s="207"/>
      <c r="Z40" s="347"/>
      <c r="AA40" s="207"/>
      <c r="AB40" s="207"/>
      <c r="AC40" s="207"/>
      <c r="AD40" s="207"/>
      <c r="AE40" s="207"/>
      <c r="AF40" s="207"/>
      <c r="AG40" s="207"/>
      <c r="AH40" s="347"/>
      <c r="AI40" s="207"/>
      <c r="AJ40" s="207"/>
      <c r="AK40" s="347"/>
      <c r="AL40" s="207"/>
      <c r="AM40" s="207"/>
      <c r="AN40" s="207"/>
      <c r="AO40" s="207"/>
      <c r="AP40" s="207"/>
      <c r="AQ40" s="207"/>
      <c r="AR40" s="207"/>
      <c r="AS40" s="277"/>
      <c r="AT40" s="278"/>
      <c r="AU40" s="65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</row>
    <row r="41" spans="1:96" s="63" customFormat="1" ht="15">
      <c r="A41" s="130">
        <v>32</v>
      </c>
      <c r="B41" s="137"/>
      <c r="C41" s="131"/>
      <c r="D41" s="131" t="s">
        <v>83</v>
      </c>
      <c r="E41" s="131"/>
      <c r="F41" s="133"/>
      <c r="G41" s="134"/>
      <c r="H41" s="134"/>
      <c r="I41" s="134"/>
      <c r="J41" s="134"/>
      <c r="K41" s="135"/>
      <c r="L41" s="79">
        <f t="shared" si="5"/>
      </c>
      <c r="M41" s="80">
        <f t="shared" si="6"/>
      </c>
      <c r="N41" s="74">
        <f t="shared" si="0"/>
        <v>39356</v>
      </c>
      <c r="O41" s="75">
        <f t="shared" si="1"/>
        <v>39356</v>
      </c>
      <c r="P41" s="75">
        <f t="shared" si="2"/>
        <v>39356</v>
      </c>
      <c r="Q41" s="75">
        <f t="shared" si="3"/>
        <v>39356</v>
      </c>
      <c r="R41" s="75">
        <f t="shared" si="4"/>
        <v>39356</v>
      </c>
      <c r="S41" s="208"/>
      <c r="T41" s="205"/>
      <c r="U41" s="205"/>
      <c r="V41" s="205"/>
      <c r="W41" s="205"/>
      <c r="X41" s="206"/>
      <c r="Y41" s="207"/>
      <c r="Z41" s="347"/>
      <c r="AA41" s="207"/>
      <c r="AB41" s="207"/>
      <c r="AC41" s="207"/>
      <c r="AD41" s="207"/>
      <c r="AE41" s="207"/>
      <c r="AF41" s="207"/>
      <c r="AG41" s="207"/>
      <c r="AH41" s="347"/>
      <c r="AI41" s="207"/>
      <c r="AJ41" s="207"/>
      <c r="AK41" s="347"/>
      <c r="AL41" s="207"/>
      <c r="AM41" s="207"/>
      <c r="AN41" s="207"/>
      <c r="AO41" s="207"/>
      <c r="AP41" s="207"/>
      <c r="AQ41" s="207"/>
      <c r="AR41" s="207"/>
      <c r="AS41" s="277"/>
      <c r="AT41" s="278"/>
      <c r="AU41" s="65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</row>
    <row r="42" spans="1:96" s="63" customFormat="1" ht="15">
      <c r="A42" s="130">
        <v>33</v>
      </c>
      <c r="B42" s="137"/>
      <c r="C42" s="131"/>
      <c r="D42" s="131" t="s">
        <v>84</v>
      </c>
      <c r="E42" s="131"/>
      <c r="F42" s="133"/>
      <c r="G42" s="134"/>
      <c r="H42" s="134"/>
      <c r="I42" s="134"/>
      <c r="J42" s="134"/>
      <c r="K42" s="135"/>
      <c r="L42" s="79">
        <f t="shared" si="5"/>
      </c>
      <c r="M42" s="80">
        <f t="shared" si="6"/>
      </c>
      <c r="N42" s="74">
        <f aca="true" t="shared" si="7" ref="N42:N64">IF(K42="",(DATEVALUE("10/1/2007")),K42)</f>
        <v>39356</v>
      </c>
      <c r="O42" s="75">
        <f aca="true" t="shared" si="8" ref="O42:O65">IF(G42="",(DATEVALUE("10/1/2007")),VLOOKUP(G42,$A$10:$M$65,13))</f>
        <v>39356</v>
      </c>
      <c r="P42" s="75">
        <f aca="true" t="shared" si="9" ref="P42:P65">IF(H42="",(DATEVALUE("10/1/2007")),VLOOKUP(H42,$A$10:$M$65,13))</f>
        <v>39356</v>
      </c>
      <c r="Q42" s="75">
        <f aca="true" t="shared" si="10" ref="Q42:Q65">IF(I42="",(DATEVALUE("10/1/2007")),VLOOKUP(I42,$A$10:$M$65,13))</f>
        <v>39356</v>
      </c>
      <c r="R42" s="75">
        <f aca="true" t="shared" si="11" ref="R42:R65">IF(J42="",(DATEVALUE("10/1/2007")),VLOOKUP(J42,$A$10:$M$65,13))</f>
        <v>39356</v>
      </c>
      <c r="S42" s="208"/>
      <c r="T42" s="205"/>
      <c r="U42" s="205"/>
      <c r="V42" s="205"/>
      <c r="W42" s="205"/>
      <c r="X42" s="206"/>
      <c r="Y42" s="207"/>
      <c r="Z42" s="347"/>
      <c r="AA42" s="207"/>
      <c r="AB42" s="207"/>
      <c r="AC42" s="207"/>
      <c r="AD42" s="207"/>
      <c r="AE42" s="207"/>
      <c r="AF42" s="207"/>
      <c r="AG42" s="207"/>
      <c r="AH42" s="347"/>
      <c r="AI42" s="207"/>
      <c r="AJ42" s="207"/>
      <c r="AK42" s="347"/>
      <c r="AL42" s="207"/>
      <c r="AM42" s="207"/>
      <c r="AN42" s="207"/>
      <c r="AO42" s="207"/>
      <c r="AP42" s="207"/>
      <c r="AQ42" s="207"/>
      <c r="AR42" s="207"/>
      <c r="AS42" s="277"/>
      <c r="AT42" s="278"/>
      <c r="AU42" s="65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</row>
    <row r="43" spans="1:96" s="63" customFormat="1" ht="15">
      <c r="A43" s="130">
        <v>34</v>
      </c>
      <c r="B43" s="137"/>
      <c r="C43" s="131"/>
      <c r="D43" s="139" t="s">
        <v>107</v>
      </c>
      <c r="E43" s="139"/>
      <c r="F43" s="133"/>
      <c r="G43" s="134"/>
      <c r="H43" s="134"/>
      <c r="I43" s="134"/>
      <c r="J43" s="134"/>
      <c r="K43" s="135"/>
      <c r="L43" s="79">
        <f t="shared" si="5"/>
      </c>
      <c r="M43" s="80">
        <f t="shared" si="6"/>
      </c>
      <c r="N43" s="74">
        <f t="shared" si="7"/>
        <v>39356</v>
      </c>
      <c r="O43" s="75">
        <f t="shared" si="8"/>
        <v>39356</v>
      </c>
      <c r="P43" s="75">
        <f t="shared" si="9"/>
        <v>39356</v>
      </c>
      <c r="Q43" s="75">
        <f t="shared" si="10"/>
        <v>39356</v>
      </c>
      <c r="R43" s="75">
        <f t="shared" si="11"/>
        <v>39356</v>
      </c>
      <c r="S43" s="208"/>
      <c r="T43" s="205"/>
      <c r="U43" s="205"/>
      <c r="V43" s="205"/>
      <c r="W43" s="205"/>
      <c r="X43" s="206"/>
      <c r="Y43" s="207"/>
      <c r="Z43" s="347"/>
      <c r="AA43" s="207"/>
      <c r="AB43" s="207"/>
      <c r="AC43" s="207"/>
      <c r="AD43" s="207"/>
      <c r="AE43" s="207"/>
      <c r="AF43" s="207"/>
      <c r="AG43" s="207"/>
      <c r="AH43" s="347"/>
      <c r="AI43" s="207"/>
      <c r="AJ43" s="207"/>
      <c r="AK43" s="347"/>
      <c r="AL43" s="207"/>
      <c r="AM43" s="207"/>
      <c r="AN43" s="207"/>
      <c r="AO43" s="207"/>
      <c r="AP43" s="207"/>
      <c r="AQ43" s="207"/>
      <c r="AR43" s="207"/>
      <c r="AS43" s="277"/>
      <c r="AT43" s="278"/>
      <c r="AU43" s="65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</row>
    <row r="44" spans="1:96" s="63" customFormat="1" ht="15">
      <c r="A44" s="130">
        <v>35</v>
      </c>
      <c r="B44" s="137"/>
      <c r="C44" s="131"/>
      <c r="D44" s="131" t="s">
        <v>85</v>
      </c>
      <c r="E44" s="131"/>
      <c r="F44" s="133"/>
      <c r="G44" s="134"/>
      <c r="H44" s="134"/>
      <c r="I44" s="134"/>
      <c r="J44" s="134"/>
      <c r="K44" s="135"/>
      <c r="L44" s="79">
        <f t="shared" si="5"/>
      </c>
      <c r="M44" s="80">
        <f t="shared" si="6"/>
      </c>
      <c r="N44" s="74">
        <f t="shared" si="7"/>
        <v>39356</v>
      </c>
      <c r="O44" s="75">
        <f t="shared" si="8"/>
        <v>39356</v>
      </c>
      <c r="P44" s="75">
        <f t="shared" si="9"/>
        <v>39356</v>
      </c>
      <c r="Q44" s="75">
        <f t="shared" si="10"/>
        <v>39356</v>
      </c>
      <c r="R44" s="75">
        <f t="shared" si="11"/>
        <v>39356</v>
      </c>
      <c r="S44" s="208"/>
      <c r="T44" s="205"/>
      <c r="U44" s="205"/>
      <c r="V44" s="205"/>
      <c r="W44" s="205"/>
      <c r="X44" s="206"/>
      <c r="Y44" s="207"/>
      <c r="Z44" s="347"/>
      <c r="AA44" s="207"/>
      <c r="AB44" s="207"/>
      <c r="AC44" s="207"/>
      <c r="AD44" s="207"/>
      <c r="AE44" s="207"/>
      <c r="AF44" s="207"/>
      <c r="AG44" s="207"/>
      <c r="AH44" s="347"/>
      <c r="AI44" s="207"/>
      <c r="AJ44" s="207"/>
      <c r="AK44" s="347"/>
      <c r="AL44" s="207"/>
      <c r="AM44" s="207"/>
      <c r="AN44" s="207"/>
      <c r="AO44" s="207"/>
      <c r="AP44" s="207"/>
      <c r="AQ44" s="207"/>
      <c r="AR44" s="207"/>
      <c r="AS44" s="277"/>
      <c r="AT44" s="278"/>
      <c r="AU44" s="65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</row>
    <row r="45" spans="1:96" s="63" customFormat="1" ht="15">
      <c r="A45" s="130">
        <v>36</v>
      </c>
      <c r="B45" s="137"/>
      <c r="C45" s="131"/>
      <c r="D45" s="131" t="s">
        <v>86</v>
      </c>
      <c r="E45" s="131"/>
      <c r="F45" s="133"/>
      <c r="G45" s="134"/>
      <c r="H45" s="134"/>
      <c r="I45" s="134"/>
      <c r="J45" s="134"/>
      <c r="K45" s="135"/>
      <c r="L45" s="79">
        <f t="shared" si="5"/>
      </c>
      <c r="M45" s="80">
        <f t="shared" si="6"/>
      </c>
      <c r="N45" s="74">
        <f t="shared" si="7"/>
        <v>39356</v>
      </c>
      <c r="O45" s="75">
        <f t="shared" si="8"/>
        <v>39356</v>
      </c>
      <c r="P45" s="75">
        <f t="shared" si="9"/>
        <v>39356</v>
      </c>
      <c r="Q45" s="75">
        <f t="shared" si="10"/>
        <v>39356</v>
      </c>
      <c r="R45" s="75">
        <f t="shared" si="11"/>
        <v>39356</v>
      </c>
      <c r="S45" s="208"/>
      <c r="T45" s="205"/>
      <c r="U45" s="205"/>
      <c r="V45" s="205"/>
      <c r="W45" s="205"/>
      <c r="X45" s="206"/>
      <c r="Y45" s="207"/>
      <c r="Z45" s="347"/>
      <c r="AA45" s="207"/>
      <c r="AB45" s="207"/>
      <c r="AC45" s="207"/>
      <c r="AD45" s="207"/>
      <c r="AE45" s="207"/>
      <c r="AF45" s="207"/>
      <c r="AG45" s="207"/>
      <c r="AH45" s="347"/>
      <c r="AI45" s="207"/>
      <c r="AJ45" s="207"/>
      <c r="AK45" s="347"/>
      <c r="AL45" s="207"/>
      <c r="AM45" s="207"/>
      <c r="AN45" s="207"/>
      <c r="AO45" s="207"/>
      <c r="AP45" s="207"/>
      <c r="AQ45" s="207"/>
      <c r="AR45" s="207"/>
      <c r="AS45" s="277"/>
      <c r="AT45" s="278"/>
      <c r="AU45" s="65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</row>
    <row r="46" spans="1:96" s="63" customFormat="1" ht="15">
      <c r="A46" s="130">
        <v>37</v>
      </c>
      <c r="B46" s="137"/>
      <c r="C46" s="131" t="s">
        <v>88</v>
      </c>
      <c r="D46" s="131"/>
      <c r="E46" s="131"/>
      <c r="F46" s="133"/>
      <c r="G46" s="134"/>
      <c r="H46" s="134"/>
      <c r="I46" s="134"/>
      <c r="J46" s="134"/>
      <c r="K46" s="135"/>
      <c r="L46" s="79">
        <f t="shared" si="5"/>
      </c>
      <c r="M46" s="80">
        <f t="shared" si="6"/>
      </c>
      <c r="N46" s="74">
        <f t="shared" si="7"/>
        <v>39356</v>
      </c>
      <c r="O46" s="75">
        <f t="shared" si="8"/>
        <v>39356</v>
      </c>
      <c r="P46" s="75">
        <f t="shared" si="9"/>
        <v>39356</v>
      </c>
      <c r="Q46" s="75">
        <f t="shared" si="10"/>
        <v>39356</v>
      </c>
      <c r="R46" s="75">
        <f t="shared" si="11"/>
        <v>39356</v>
      </c>
      <c r="S46" s="208"/>
      <c r="T46" s="205"/>
      <c r="U46" s="205"/>
      <c r="V46" s="205"/>
      <c r="W46" s="205"/>
      <c r="X46" s="206"/>
      <c r="Y46" s="207"/>
      <c r="Z46" s="347"/>
      <c r="AA46" s="207"/>
      <c r="AB46" s="207"/>
      <c r="AC46" s="207"/>
      <c r="AD46" s="207"/>
      <c r="AE46" s="207"/>
      <c r="AF46" s="207"/>
      <c r="AG46" s="207"/>
      <c r="AH46" s="347"/>
      <c r="AI46" s="207"/>
      <c r="AJ46" s="207"/>
      <c r="AK46" s="347"/>
      <c r="AL46" s="207"/>
      <c r="AM46" s="207"/>
      <c r="AN46" s="207"/>
      <c r="AO46" s="207"/>
      <c r="AP46" s="207"/>
      <c r="AQ46" s="207"/>
      <c r="AR46" s="207"/>
      <c r="AS46" s="277"/>
      <c r="AT46" s="278"/>
      <c r="AU46" s="65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</row>
    <row r="47" spans="1:96" s="63" customFormat="1" ht="15">
      <c r="A47" s="130">
        <v>38</v>
      </c>
      <c r="B47" s="137"/>
      <c r="C47" s="131"/>
      <c r="D47" s="131" t="s">
        <v>83</v>
      </c>
      <c r="E47" s="131"/>
      <c r="F47" s="133"/>
      <c r="G47" s="134"/>
      <c r="H47" s="134"/>
      <c r="I47" s="134"/>
      <c r="J47" s="134"/>
      <c r="K47" s="135"/>
      <c r="L47" s="79">
        <f t="shared" si="5"/>
      </c>
      <c r="M47" s="80">
        <f t="shared" si="6"/>
      </c>
      <c r="N47" s="74">
        <f t="shared" si="7"/>
        <v>39356</v>
      </c>
      <c r="O47" s="75">
        <f t="shared" si="8"/>
        <v>39356</v>
      </c>
      <c r="P47" s="75">
        <f t="shared" si="9"/>
        <v>39356</v>
      </c>
      <c r="Q47" s="75">
        <f t="shared" si="10"/>
        <v>39356</v>
      </c>
      <c r="R47" s="75">
        <f t="shared" si="11"/>
        <v>39356</v>
      </c>
      <c r="S47" s="208"/>
      <c r="T47" s="205"/>
      <c r="U47" s="205"/>
      <c r="V47" s="205"/>
      <c r="W47" s="205"/>
      <c r="X47" s="206"/>
      <c r="Y47" s="207"/>
      <c r="Z47" s="347"/>
      <c r="AA47" s="207"/>
      <c r="AB47" s="207"/>
      <c r="AC47" s="207"/>
      <c r="AD47" s="207"/>
      <c r="AE47" s="207"/>
      <c r="AF47" s="207"/>
      <c r="AG47" s="207"/>
      <c r="AH47" s="347"/>
      <c r="AI47" s="207"/>
      <c r="AJ47" s="207"/>
      <c r="AK47" s="347"/>
      <c r="AL47" s="207"/>
      <c r="AM47" s="207"/>
      <c r="AN47" s="207"/>
      <c r="AO47" s="207"/>
      <c r="AP47" s="207"/>
      <c r="AQ47" s="207"/>
      <c r="AR47" s="207"/>
      <c r="AS47" s="277"/>
      <c r="AT47" s="278"/>
      <c r="AU47" s="65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</row>
    <row r="48" spans="1:96" s="63" customFormat="1" ht="15">
      <c r="A48" s="130">
        <v>39</v>
      </c>
      <c r="B48" s="137"/>
      <c r="C48" s="131"/>
      <c r="D48" s="131" t="s">
        <v>84</v>
      </c>
      <c r="E48" s="131"/>
      <c r="F48" s="133"/>
      <c r="G48" s="134"/>
      <c r="H48" s="134"/>
      <c r="I48" s="134"/>
      <c r="J48" s="134"/>
      <c r="K48" s="135"/>
      <c r="L48" s="79">
        <f t="shared" si="5"/>
      </c>
      <c r="M48" s="80">
        <f t="shared" si="6"/>
      </c>
      <c r="N48" s="74">
        <f t="shared" si="7"/>
        <v>39356</v>
      </c>
      <c r="O48" s="75">
        <f t="shared" si="8"/>
        <v>39356</v>
      </c>
      <c r="P48" s="75">
        <f t="shared" si="9"/>
        <v>39356</v>
      </c>
      <c r="Q48" s="75">
        <f t="shared" si="10"/>
        <v>39356</v>
      </c>
      <c r="R48" s="75">
        <f t="shared" si="11"/>
        <v>39356</v>
      </c>
      <c r="S48" s="208"/>
      <c r="T48" s="205"/>
      <c r="U48" s="205"/>
      <c r="V48" s="205"/>
      <c r="W48" s="205"/>
      <c r="X48" s="206"/>
      <c r="Y48" s="207"/>
      <c r="Z48" s="347"/>
      <c r="AA48" s="207"/>
      <c r="AB48" s="207"/>
      <c r="AC48" s="207"/>
      <c r="AD48" s="207"/>
      <c r="AE48" s="207"/>
      <c r="AF48" s="207"/>
      <c r="AG48" s="207"/>
      <c r="AH48" s="347"/>
      <c r="AI48" s="207"/>
      <c r="AJ48" s="207"/>
      <c r="AK48" s="347"/>
      <c r="AL48" s="207"/>
      <c r="AM48" s="207"/>
      <c r="AN48" s="207"/>
      <c r="AO48" s="207"/>
      <c r="AP48" s="207"/>
      <c r="AQ48" s="207"/>
      <c r="AR48" s="207"/>
      <c r="AS48" s="277"/>
      <c r="AT48" s="278"/>
      <c r="AU48" s="65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0"/>
      <c r="BV48" s="260"/>
      <c r="BW48" s="260"/>
      <c r="BX48" s="260"/>
      <c r="BY48" s="260"/>
      <c r="BZ48" s="260"/>
      <c r="CA48" s="260"/>
      <c r="CB48" s="260"/>
      <c r="CC48" s="260"/>
      <c r="CD48" s="260"/>
      <c r="CE48" s="260"/>
      <c r="CF48" s="260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</row>
    <row r="49" spans="1:96" s="63" customFormat="1" ht="15">
      <c r="A49" s="130">
        <v>40</v>
      </c>
      <c r="B49" s="137"/>
      <c r="C49" s="131"/>
      <c r="D49" s="139" t="s">
        <v>107</v>
      </c>
      <c r="E49" s="139"/>
      <c r="F49" s="133"/>
      <c r="G49" s="134"/>
      <c r="H49" s="134"/>
      <c r="I49" s="134"/>
      <c r="J49" s="134"/>
      <c r="K49" s="135"/>
      <c r="L49" s="79">
        <f t="shared" si="5"/>
      </c>
      <c r="M49" s="80">
        <f t="shared" si="6"/>
      </c>
      <c r="N49" s="74">
        <f t="shared" si="7"/>
        <v>39356</v>
      </c>
      <c r="O49" s="75">
        <f t="shared" si="8"/>
        <v>39356</v>
      </c>
      <c r="P49" s="75">
        <f t="shared" si="9"/>
        <v>39356</v>
      </c>
      <c r="Q49" s="75">
        <f t="shared" si="10"/>
        <v>39356</v>
      </c>
      <c r="R49" s="75">
        <f t="shared" si="11"/>
        <v>39356</v>
      </c>
      <c r="S49" s="208"/>
      <c r="T49" s="205"/>
      <c r="U49" s="205"/>
      <c r="V49" s="205"/>
      <c r="W49" s="205"/>
      <c r="X49" s="206"/>
      <c r="Y49" s="207"/>
      <c r="Z49" s="347"/>
      <c r="AA49" s="207"/>
      <c r="AB49" s="207"/>
      <c r="AC49" s="207"/>
      <c r="AD49" s="207"/>
      <c r="AE49" s="207"/>
      <c r="AF49" s="207"/>
      <c r="AG49" s="207"/>
      <c r="AH49" s="347"/>
      <c r="AI49" s="207"/>
      <c r="AJ49" s="207"/>
      <c r="AK49" s="347"/>
      <c r="AL49" s="207"/>
      <c r="AM49" s="207"/>
      <c r="AN49" s="207"/>
      <c r="AO49" s="207"/>
      <c r="AP49" s="207"/>
      <c r="AQ49" s="207"/>
      <c r="AR49" s="207"/>
      <c r="AS49" s="277"/>
      <c r="AT49" s="278"/>
      <c r="AU49" s="65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0"/>
      <c r="BV49" s="260"/>
      <c r="BW49" s="260"/>
      <c r="BX49" s="260"/>
      <c r="BY49" s="260"/>
      <c r="BZ49" s="260"/>
      <c r="CA49" s="260"/>
      <c r="CB49" s="260"/>
      <c r="CC49" s="260"/>
      <c r="CD49" s="260"/>
      <c r="CE49" s="260"/>
      <c r="CF49" s="260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</row>
    <row r="50" spans="1:96" s="63" customFormat="1" ht="15">
      <c r="A50" s="130">
        <v>41</v>
      </c>
      <c r="B50" s="137"/>
      <c r="C50" s="131"/>
      <c r="D50" s="131" t="s">
        <v>85</v>
      </c>
      <c r="E50" s="131"/>
      <c r="F50" s="133"/>
      <c r="G50" s="134"/>
      <c r="H50" s="134"/>
      <c r="I50" s="134"/>
      <c r="J50" s="134"/>
      <c r="K50" s="135"/>
      <c r="L50" s="79">
        <f t="shared" si="5"/>
      </c>
      <c r="M50" s="80">
        <f t="shared" si="6"/>
      </c>
      <c r="N50" s="74">
        <f t="shared" si="7"/>
        <v>39356</v>
      </c>
      <c r="O50" s="75">
        <f t="shared" si="8"/>
        <v>39356</v>
      </c>
      <c r="P50" s="75">
        <f t="shared" si="9"/>
        <v>39356</v>
      </c>
      <c r="Q50" s="75">
        <f t="shared" si="10"/>
        <v>39356</v>
      </c>
      <c r="R50" s="75">
        <f t="shared" si="11"/>
        <v>39356</v>
      </c>
      <c r="S50" s="208"/>
      <c r="T50" s="205"/>
      <c r="U50" s="205"/>
      <c r="V50" s="205"/>
      <c r="W50" s="205"/>
      <c r="X50" s="206"/>
      <c r="Y50" s="207"/>
      <c r="Z50" s="347"/>
      <c r="AA50" s="207"/>
      <c r="AB50" s="207"/>
      <c r="AC50" s="207"/>
      <c r="AD50" s="207"/>
      <c r="AE50" s="207"/>
      <c r="AF50" s="207"/>
      <c r="AG50" s="207"/>
      <c r="AH50" s="347"/>
      <c r="AI50" s="207"/>
      <c r="AJ50" s="207"/>
      <c r="AK50" s="347"/>
      <c r="AL50" s="207"/>
      <c r="AM50" s="207"/>
      <c r="AN50" s="207"/>
      <c r="AO50" s="207"/>
      <c r="AP50" s="207"/>
      <c r="AQ50" s="207"/>
      <c r="AR50" s="207"/>
      <c r="AS50" s="277"/>
      <c r="AT50" s="278"/>
      <c r="AU50" s="65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0"/>
      <c r="BV50" s="260"/>
      <c r="BW50" s="260"/>
      <c r="BX50" s="260"/>
      <c r="BY50" s="260"/>
      <c r="BZ50" s="260"/>
      <c r="CA50" s="260"/>
      <c r="CB50" s="260"/>
      <c r="CC50" s="260"/>
      <c r="CD50" s="260"/>
      <c r="CE50" s="260"/>
      <c r="CF50" s="260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</row>
    <row r="51" spans="1:96" s="63" customFormat="1" ht="15">
      <c r="A51" s="130">
        <v>42</v>
      </c>
      <c r="B51" s="137"/>
      <c r="C51" s="131"/>
      <c r="D51" s="131" t="s">
        <v>86</v>
      </c>
      <c r="E51" s="131"/>
      <c r="F51" s="133"/>
      <c r="G51" s="134"/>
      <c r="H51" s="134"/>
      <c r="I51" s="134"/>
      <c r="J51" s="134"/>
      <c r="K51" s="135"/>
      <c r="L51" s="79">
        <f t="shared" si="5"/>
      </c>
      <c r="M51" s="80">
        <f t="shared" si="6"/>
      </c>
      <c r="N51" s="74">
        <f t="shared" si="7"/>
        <v>39356</v>
      </c>
      <c r="O51" s="75">
        <f t="shared" si="8"/>
        <v>39356</v>
      </c>
      <c r="P51" s="75">
        <f t="shared" si="9"/>
        <v>39356</v>
      </c>
      <c r="Q51" s="75">
        <f t="shared" si="10"/>
        <v>39356</v>
      </c>
      <c r="R51" s="75">
        <f t="shared" si="11"/>
        <v>39356</v>
      </c>
      <c r="S51" s="208"/>
      <c r="T51" s="205"/>
      <c r="U51" s="205"/>
      <c r="V51" s="205"/>
      <c r="W51" s="205"/>
      <c r="X51" s="206"/>
      <c r="Y51" s="207"/>
      <c r="Z51" s="347"/>
      <c r="AA51" s="207"/>
      <c r="AB51" s="207"/>
      <c r="AC51" s="207"/>
      <c r="AD51" s="207"/>
      <c r="AE51" s="207"/>
      <c r="AF51" s="207"/>
      <c r="AG51" s="207"/>
      <c r="AH51" s="347"/>
      <c r="AI51" s="207"/>
      <c r="AJ51" s="207"/>
      <c r="AK51" s="347"/>
      <c r="AL51" s="207"/>
      <c r="AM51" s="207"/>
      <c r="AN51" s="207"/>
      <c r="AO51" s="207"/>
      <c r="AP51" s="207"/>
      <c r="AQ51" s="207"/>
      <c r="AR51" s="207"/>
      <c r="AS51" s="277"/>
      <c r="AT51" s="278"/>
      <c r="AU51" s="65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</row>
    <row r="52" spans="1:96" s="63" customFormat="1" ht="15">
      <c r="A52" s="130">
        <v>43</v>
      </c>
      <c r="B52" s="137"/>
      <c r="C52" s="131"/>
      <c r="D52" s="131"/>
      <c r="E52" s="131"/>
      <c r="F52" s="133"/>
      <c r="G52" s="134"/>
      <c r="H52" s="134"/>
      <c r="I52" s="134"/>
      <c r="J52" s="134"/>
      <c r="K52" s="135"/>
      <c r="L52" s="79">
        <f t="shared" si="5"/>
      </c>
      <c r="M52" s="80">
        <f t="shared" si="6"/>
      </c>
      <c r="N52" s="74">
        <f t="shared" si="7"/>
        <v>39356</v>
      </c>
      <c r="O52" s="75">
        <f t="shared" si="8"/>
        <v>39356</v>
      </c>
      <c r="P52" s="75">
        <f t="shared" si="9"/>
        <v>39356</v>
      </c>
      <c r="Q52" s="75">
        <f t="shared" si="10"/>
        <v>39356</v>
      </c>
      <c r="R52" s="75">
        <f t="shared" si="11"/>
        <v>39356</v>
      </c>
      <c r="S52" s="208"/>
      <c r="T52" s="205"/>
      <c r="U52" s="205"/>
      <c r="V52" s="205"/>
      <c r="W52" s="205"/>
      <c r="X52" s="206"/>
      <c r="Y52" s="207"/>
      <c r="Z52" s="347"/>
      <c r="AA52" s="207"/>
      <c r="AB52" s="207"/>
      <c r="AC52" s="207"/>
      <c r="AD52" s="207"/>
      <c r="AE52" s="207"/>
      <c r="AF52" s="207"/>
      <c r="AG52" s="207"/>
      <c r="AH52" s="347"/>
      <c r="AI52" s="207"/>
      <c r="AJ52" s="207"/>
      <c r="AK52" s="347"/>
      <c r="AL52" s="207"/>
      <c r="AM52" s="207"/>
      <c r="AN52" s="207"/>
      <c r="AO52" s="207"/>
      <c r="AP52" s="207"/>
      <c r="AQ52" s="207"/>
      <c r="AR52" s="207"/>
      <c r="AS52" s="277"/>
      <c r="AT52" s="278"/>
      <c r="AU52" s="65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3"/>
      <c r="CH52" s="263"/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</row>
    <row r="53" spans="1:96" s="63" customFormat="1" ht="15">
      <c r="A53" s="130">
        <v>44</v>
      </c>
      <c r="B53" s="131"/>
      <c r="C53" s="137" t="s">
        <v>81</v>
      </c>
      <c r="D53" s="131"/>
      <c r="E53" s="131"/>
      <c r="F53" s="133"/>
      <c r="G53" s="134"/>
      <c r="H53" s="134"/>
      <c r="I53" s="134"/>
      <c r="J53" s="134"/>
      <c r="K53" s="135"/>
      <c r="L53" s="79">
        <f t="shared" si="5"/>
      </c>
      <c r="M53" s="80">
        <f t="shared" si="6"/>
      </c>
      <c r="N53" s="74">
        <f>IF(K53="",(DATEVALUE("10/1/2007")),K53)</f>
        <v>39356</v>
      </c>
      <c r="O53" s="75">
        <f t="shared" si="8"/>
        <v>39356</v>
      </c>
      <c r="P53" s="75">
        <f t="shared" si="9"/>
        <v>39356</v>
      </c>
      <c r="Q53" s="75">
        <f t="shared" si="10"/>
        <v>39356</v>
      </c>
      <c r="R53" s="75">
        <f t="shared" si="11"/>
        <v>39356</v>
      </c>
      <c r="S53" s="208"/>
      <c r="T53" s="205"/>
      <c r="U53" s="205"/>
      <c r="V53" s="205"/>
      <c r="W53" s="205"/>
      <c r="X53" s="206"/>
      <c r="Y53" s="207"/>
      <c r="Z53" s="347"/>
      <c r="AA53" s="207"/>
      <c r="AB53" s="207"/>
      <c r="AC53" s="207"/>
      <c r="AD53" s="207"/>
      <c r="AE53" s="207"/>
      <c r="AF53" s="207"/>
      <c r="AG53" s="207"/>
      <c r="AH53" s="347"/>
      <c r="AI53" s="207"/>
      <c r="AJ53" s="207"/>
      <c r="AK53" s="347"/>
      <c r="AL53" s="207"/>
      <c r="AM53" s="207"/>
      <c r="AN53" s="207"/>
      <c r="AO53" s="207"/>
      <c r="AP53" s="207"/>
      <c r="AQ53" s="207"/>
      <c r="AR53" s="207"/>
      <c r="AS53" s="277"/>
      <c r="AT53" s="278"/>
      <c r="AU53" s="65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3"/>
      <c r="BJ53" s="263"/>
      <c r="BK53" s="263"/>
      <c r="BL53" s="263"/>
      <c r="BM53" s="263"/>
      <c r="BN53" s="263"/>
      <c r="BO53" s="263"/>
      <c r="BP53" s="263"/>
      <c r="BQ53" s="263"/>
      <c r="BR53" s="263"/>
      <c r="BS53" s="263"/>
      <c r="BT53" s="263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3"/>
      <c r="CH53" s="263"/>
      <c r="CI53" s="263"/>
      <c r="CJ53" s="263"/>
      <c r="CK53" s="263"/>
      <c r="CL53" s="263"/>
      <c r="CM53" s="263"/>
      <c r="CN53" s="263"/>
      <c r="CO53" s="263"/>
      <c r="CP53" s="263"/>
      <c r="CQ53" s="263"/>
      <c r="CR53" s="263"/>
    </row>
    <row r="54" spans="1:96" s="63" customFormat="1" ht="15">
      <c r="A54" s="130">
        <v>45</v>
      </c>
      <c r="B54" s="137"/>
      <c r="C54" s="131" t="s">
        <v>102</v>
      </c>
      <c r="D54" s="131"/>
      <c r="E54" s="131"/>
      <c r="F54" s="133"/>
      <c r="G54" s="134"/>
      <c r="H54" s="134"/>
      <c r="I54" s="134"/>
      <c r="J54" s="134"/>
      <c r="K54" s="135"/>
      <c r="L54" s="79">
        <f t="shared" si="5"/>
      </c>
      <c r="M54" s="80">
        <f t="shared" si="6"/>
      </c>
      <c r="N54" s="74">
        <f>IF(K54="",(DATEVALUE("10/1/2007")),K54)</f>
        <v>39356</v>
      </c>
      <c r="O54" s="75">
        <f t="shared" si="8"/>
        <v>39356</v>
      </c>
      <c r="P54" s="75">
        <f t="shared" si="9"/>
        <v>39356</v>
      </c>
      <c r="Q54" s="75">
        <f t="shared" si="10"/>
        <v>39356</v>
      </c>
      <c r="R54" s="75">
        <f t="shared" si="11"/>
        <v>39356</v>
      </c>
      <c r="S54" s="208"/>
      <c r="T54" s="205"/>
      <c r="U54" s="205"/>
      <c r="V54" s="205"/>
      <c r="W54" s="205"/>
      <c r="X54" s="206"/>
      <c r="Y54" s="207"/>
      <c r="Z54" s="347"/>
      <c r="AA54" s="207"/>
      <c r="AB54" s="207"/>
      <c r="AC54" s="207"/>
      <c r="AD54" s="207"/>
      <c r="AE54" s="207"/>
      <c r="AF54" s="207"/>
      <c r="AG54" s="207"/>
      <c r="AH54" s="347"/>
      <c r="AI54" s="207"/>
      <c r="AJ54" s="207"/>
      <c r="AK54" s="347"/>
      <c r="AL54" s="207"/>
      <c r="AM54" s="207"/>
      <c r="AN54" s="207"/>
      <c r="AO54" s="207"/>
      <c r="AP54" s="207"/>
      <c r="AQ54" s="207"/>
      <c r="AR54" s="207"/>
      <c r="AS54" s="277"/>
      <c r="AT54" s="278"/>
      <c r="AU54" s="65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0"/>
      <c r="BV54" s="260"/>
      <c r="BW54" s="260"/>
      <c r="BX54" s="260"/>
      <c r="BY54" s="260"/>
      <c r="BZ54" s="260"/>
      <c r="CA54" s="260"/>
      <c r="CB54" s="260"/>
      <c r="CC54" s="260"/>
      <c r="CD54" s="260"/>
      <c r="CE54" s="260"/>
      <c r="CF54" s="260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</row>
    <row r="55" spans="1:96" s="63" customFormat="1" ht="15">
      <c r="A55" s="130">
        <v>46</v>
      </c>
      <c r="B55" s="140"/>
      <c r="C55" s="131" t="s">
        <v>89</v>
      </c>
      <c r="D55" s="131"/>
      <c r="E55" s="131" t="s">
        <v>180</v>
      </c>
      <c r="F55" s="133"/>
      <c r="G55" s="134"/>
      <c r="H55" s="134"/>
      <c r="I55" s="134"/>
      <c r="J55" s="134"/>
      <c r="K55" s="135"/>
      <c r="L55" s="79">
        <f t="shared" si="5"/>
      </c>
      <c r="M55" s="80">
        <f t="shared" si="6"/>
      </c>
      <c r="N55" s="74">
        <f>IF(K55="",(DATEVALUE("10/1/2007")),K55)</f>
        <v>39356</v>
      </c>
      <c r="O55" s="75">
        <f t="shared" si="8"/>
        <v>39356</v>
      </c>
      <c r="P55" s="75">
        <f t="shared" si="9"/>
        <v>39356</v>
      </c>
      <c r="Q55" s="75">
        <f t="shared" si="10"/>
        <v>39356</v>
      </c>
      <c r="R55" s="75">
        <f t="shared" si="11"/>
        <v>39356</v>
      </c>
      <c r="S55" s="138"/>
      <c r="T55" s="205"/>
      <c r="U55" s="205"/>
      <c r="V55" s="205"/>
      <c r="W55" s="205"/>
      <c r="X55" s="206"/>
      <c r="Y55" s="207"/>
      <c r="Z55" s="347"/>
      <c r="AA55" s="207"/>
      <c r="AB55" s="207"/>
      <c r="AC55" s="207"/>
      <c r="AD55" s="207"/>
      <c r="AE55" s="207"/>
      <c r="AF55" s="207"/>
      <c r="AG55" s="207"/>
      <c r="AH55" s="347"/>
      <c r="AI55" s="207"/>
      <c r="AJ55" s="207"/>
      <c r="AK55" s="347">
        <v>8</v>
      </c>
      <c r="AL55" s="207"/>
      <c r="AM55" s="207"/>
      <c r="AN55" s="207"/>
      <c r="AO55" s="207"/>
      <c r="AP55" s="207"/>
      <c r="AQ55" s="207"/>
      <c r="AR55" s="207"/>
      <c r="AS55" s="277"/>
      <c r="AT55" s="278"/>
      <c r="AU55" s="66"/>
      <c r="AV55" s="395" t="s">
        <v>186</v>
      </c>
      <c r="AW55" s="260"/>
      <c r="AX55" s="260"/>
      <c r="AY55" s="260"/>
      <c r="AZ55" s="260"/>
      <c r="BA55" s="260"/>
      <c r="BB55" s="260"/>
      <c r="BC55" s="260"/>
      <c r="BD55" s="260"/>
      <c r="BE55" s="260"/>
      <c r="BF55" s="260"/>
      <c r="BG55" s="260"/>
      <c r="BH55" s="260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0"/>
      <c r="BV55" s="260"/>
      <c r="BW55" s="260"/>
      <c r="BX55" s="260"/>
      <c r="BY55" s="260"/>
      <c r="BZ55" s="260"/>
      <c r="CA55" s="260"/>
      <c r="CB55" s="260"/>
      <c r="CC55" s="260"/>
      <c r="CD55" s="260"/>
      <c r="CE55" s="260"/>
      <c r="CF55" s="260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</row>
    <row r="56" spans="1:96" s="63" customFormat="1" ht="15">
      <c r="A56" s="130">
        <v>47</v>
      </c>
      <c r="B56" s="140"/>
      <c r="C56" s="138" t="s">
        <v>90</v>
      </c>
      <c r="D56" s="138"/>
      <c r="E56" s="138" t="s">
        <v>180</v>
      </c>
      <c r="F56" s="133"/>
      <c r="G56" s="134"/>
      <c r="H56" s="134"/>
      <c r="I56" s="134"/>
      <c r="J56" s="134"/>
      <c r="K56" s="135"/>
      <c r="L56" s="79">
        <f t="shared" si="5"/>
      </c>
      <c r="M56" s="80">
        <f t="shared" si="6"/>
      </c>
      <c r="N56" s="74">
        <f>IF(K56="",(DATEVALUE("10/1/2007")),K56)</f>
        <v>39356</v>
      </c>
      <c r="O56" s="75">
        <f t="shared" si="8"/>
        <v>39356</v>
      </c>
      <c r="P56" s="75">
        <f t="shared" si="9"/>
        <v>39356</v>
      </c>
      <c r="Q56" s="75">
        <f t="shared" si="10"/>
        <v>39356</v>
      </c>
      <c r="R56" s="75">
        <f t="shared" si="11"/>
        <v>39356</v>
      </c>
      <c r="S56" s="138"/>
      <c r="T56" s="205"/>
      <c r="U56" s="205"/>
      <c r="V56" s="205"/>
      <c r="W56" s="205"/>
      <c r="X56" s="206"/>
      <c r="Y56" s="207"/>
      <c r="Z56" s="347"/>
      <c r="AA56" s="207"/>
      <c r="AB56" s="207"/>
      <c r="AC56" s="207"/>
      <c r="AD56" s="207"/>
      <c r="AE56" s="207"/>
      <c r="AF56" s="207"/>
      <c r="AG56" s="207"/>
      <c r="AH56" s="347"/>
      <c r="AI56" s="207"/>
      <c r="AJ56" s="207"/>
      <c r="AK56" s="347">
        <v>8</v>
      </c>
      <c r="AL56" s="207"/>
      <c r="AM56" s="207"/>
      <c r="AN56" s="207"/>
      <c r="AO56" s="207"/>
      <c r="AP56" s="207"/>
      <c r="AQ56" s="207"/>
      <c r="AR56" s="207"/>
      <c r="AS56" s="277"/>
      <c r="AT56" s="278"/>
      <c r="AU56" s="66"/>
      <c r="AV56" s="395" t="s">
        <v>186</v>
      </c>
      <c r="AW56" s="260"/>
      <c r="AX56" s="260"/>
      <c r="AY56" s="260"/>
      <c r="AZ56" s="260"/>
      <c r="BA56" s="260"/>
      <c r="BB56" s="260"/>
      <c r="BC56" s="260"/>
      <c r="BD56" s="260"/>
      <c r="BE56" s="260"/>
      <c r="BF56" s="260"/>
      <c r="BG56" s="260"/>
      <c r="BH56" s="260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0"/>
      <c r="BV56" s="260"/>
      <c r="BW56" s="260"/>
      <c r="BX56" s="260"/>
      <c r="BY56" s="260"/>
      <c r="BZ56" s="260"/>
      <c r="CA56" s="260"/>
      <c r="CB56" s="260"/>
      <c r="CC56" s="260"/>
      <c r="CD56" s="260"/>
      <c r="CE56" s="260"/>
      <c r="CF56" s="260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</row>
    <row r="57" spans="1:96" s="63" customFormat="1" ht="15">
      <c r="A57" s="130">
        <v>48</v>
      </c>
      <c r="B57" s="140"/>
      <c r="C57" s="138"/>
      <c r="D57" s="138"/>
      <c r="E57" s="138"/>
      <c r="F57" s="133"/>
      <c r="G57" s="134"/>
      <c r="H57" s="134"/>
      <c r="I57" s="134"/>
      <c r="J57" s="134"/>
      <c r="K57" s="135"/>
      <c r="L57" s="79">
        <f t="shared" si="5"/>
      </c>
      <c r="M57" s="80">
        <f t="shared" si="6"/>
      </c>
      <c r="N57" s="74">
        <f t="shared" si="7"/>
        <v>39356</v>
      </c>
      <c r="O57" s="75">
        <f t="shared" si="8"/>
        <v>39356</v>
      </c>
      <c r="P57" s="75">
        <f t="shared" si="9"/>
        <v>39356</v>
      </c>
      <c r="Q57" s="75">
        <f t="shared" si="10"/>
        <v>39356</v>
      </c>
      <c r="R57" s="75">
        <f t="shared" si="11"/>
        <v>39356</v>
      </c>
      <c r="S57" s="138"/>
      <c r="T57" s="205"/>
      <c r="U57" s="205"/>
      <c r="V57" s="205"/>
      <c r="W57" s="205"/>
      <c r="X57" s="206"/>
      <c r="Y57" s="207"/>
      <c r="Z57" s="347"/>
      <c r="AA57" s="207"/>
      <c r="AB57" s="207"/>
      <c r="AC57" s="207"/>
      <c r="AD57" s="207"/>
      <c r="AE57" s="207"/>
      <c r="AF57" s="207"/>
      <c r="AG57" s="207"/>
      <c r="AH57" s="347"/>
      <c r="AI57" s="207"/>
      <c r="AJ57" s="207"/>
      <c r="AK57" s="347"/>
      <c r="AL57" s="207"/>
      <c r="AM57" s="207"/>
      <c r="AN57" s="207"/>
      <c r="AO57" s="207"/>
      <c r="AP57" s="207"/>
      <c r="AQ57" s="207"/>
      <c r="AR57" s="207"/>
      <c r="AS57" s="277"/>
      <c r="AT57" s="278"/>
      <c r="AU57" s="66"/>
      <c r="AV57" s="67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0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0"/>
      <c r="BV57" s="260"/>
      <c r="BW57" s="260"/>
      <c r="BX57" s="260"/>
      <c r="BY57" s="260"/>
      <c r="BZ57" s="260"/>
      <c r="CA57" s="260"/>
      <c r="CB57" s="260"/>
      <c r="CC57" s="260"/>
      <c r="CD57" s="260"/>
      <c r="CE57" s="260"/>
      <c r="CF57" s="260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</row>
    <row r="58" spans="1:96" s="63" customFormat="1" ht="15">
      <c r="A58" s="130">
        <v>49</v>
      </c>
      <c r="B58" s="131"/>
      <c r="C58" s="137" t="s">
        <v>91</v>
      </c>
      <c r="D58" s="138"/>
      <c r="E58" s="138"/>
      <c r="F58" s="133"/>
      <c r="G58" s="134"/>
      <c r="H58" s="134"/>
      <c r="I58" s="134"/>
      <c r="J58" s="134"/>
      <c r="K58" s="135"/>
      <c r="L58" s="79">
        <f t="shared" si="5"/>
      </c>
      <c r="M58" s="80">
        <f t="shared" si="6"/>
      </c>
      <c r="N58" s="74">
        <f t="shared" si="7"/>
        <v>39356</v>
      </c>
      <c r="O58" s="75">
        <f t="shared" si="8"/>
        <v>39356</v>
      </c>
      <c r="P58" s="75">
        <f t="shared" si="9"/>
        <v>39356</v>
      </c>
      <c r="Q58" s="75">
        <f t="shared" si="10"/>
        <v>39356</v>
      </c>
      <c r="R58" s="75">
        <f t="shared" si="11"/>
        <v>39356</v>
      </c>
      <c r="S58" s="138"/>
      <c r="T58" s="205"/>
      <c r="U58" s="205"/>
      <c r="V58" s="205"/>
      <c r="W58" s="205"/>
      <c r="X58" s="206"/>
      <c r="Y58" s="207"/>
      <c r="Z58" s="347"/>
      <c r="AA58" s="207"/>
      <c r="AB58" s="207"/>
      <c r="AC58" s="207"/>
      <c r="AD58" s="207"/>
      <c r="AE58" s="207"/>
      <c r="AF58" s="207"/>
      <c r="AG58" s="207"/>
      <c r="AH58" s="347"/>
      <c r="AI58" s="207"/>
      <c r="AJ58" s="207"/>
      <c r="AK58" s="347"/>
      <c r="AL58" s="207"/>
      <c r="AM58" s="207"/>
      <c r="AN58" s="207"/>
      <c r="AO58" s="207"/>
      <c r="AP58" s="207"/>
      <c r="AQ58" s="207"/>
      <c r="AR58" s="207"/>
      <c r="AS58" s="277"/>
      <c r="AT58" s="278"/>
      <c r="AU58" s="66"/>
      <c r="AV58" s="67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</row>
    <row r="59" spans="1:96" s="63" customFormat="1" ht="15">
      <c r="A59" s="130">
        <v>50</v>
      </c>
      <c r="B59" s="137"/>
      <c r="C59" s="138" t="s">
        <v>181</v>
      </c>
      <c r="D59" s="138"/>
      <c r="E59" s="131" t="s">
        <v>177</v>
      </c>
      <c r="F59" s="133"/>
      <c r="G59" s="134"/>
      <c r="H59" s="134"/>
      <c r="I59" s="134"/>
      <c r="J59" s="134"/>
      <c r="K59" s="135"/>
      <c r="L59" s="79">
        <f t="shared" si="5"/>
      </c>
      <c r="M59" s="80">
        <f t="shared" si="6"/>
      </c>
      <c r="N59" s="74">
        <f t="shared" si="7"/>
        <v>39356</v>
      </c>
      <c r="O59" s="75">
        <f t="shared" si="8"/>
        <v>39356</v>
      </c>
      <c r="P59" s="75">
        <f t="shared" si="9"/>
        <v>39356</v>
      </c>
      <c r="Q59" s="75">
        <f t="shared" si="10"/>
        <v>39356</v>
      </c>
      <c r="R59" s="75">
        <f t="shared" si="11"/>
        <v>39356</v>
      </c>
      <c r="S59" s="138"/>
      <c r="T59" s="205"/>
      <c r="U59" s="205"/>
      <c r="V59" s="205"/>
      <c r="W59" s="205"/>
      <c r="X59" s="206"/>
      <c r="Y59" s="207"/>
      <c r="Z59" s="347"/>
      <c r="AA59" s="207"/>
      <c r="AB59" s="207"/>
      <c r="AC59" s="207"/>
      <c r="AD59" s="207"/>
      <c r="AE59" s="207"/>
      <c r="AF59" s="207"/>
      <c r="AG59" s="207"/>
      <c r="AH59" s="347">
        <v>48</v>
      </c>
      <c r="AI59" s="207"/>
      <c r="AJ59" s="207"/>
      <c r="AK59" s="347"/>
      <c r="AL59" s="207"/>
      <c r="AM59" s="207"/>
      <c r="AN59" s="207"/>
      <c r="AO59" s="207"/>
      <c r="AP59" s="207"/>
      <c r="AQ59" s="207"/>
      <c r="AR59" s="207"/>
      <c r="AS59" s="277"/>
      <c r="AT59" s="278"/>
      <c r="AU59" s="66"/>
      <c r="AV59" s="395" t="s">
        <v>186</v>
      </c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0"/>
      <c r="BV59" s="260"/>
      <c r="BW59" s="260"/>
      <c r="BX59" s="260"/>
      <c r="BY59" s="260"/>
      <c r="BZ59" s="260"/>
      <c r="CA59" s="260"/>
      <c r="CB59" s="260"/>
      <c r="CC59" s="260"/>
      <c r="CD59" s="260"/>
      <c r="CE59" s="260"/>
      <c r="CF59" s="260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</row>
    <row r="60" spans="1:96" s="63" customFormat="1" ht="15">
      <c r="A60" s="130">
        <v>51</v>
      </c>
      <c r="B60" s="140"/>
      <c r="C60" s="138" t="s">
        <v>92</v>
      </c>
      <c r="D60" s="138"/>
      <c r="E60" s="138" t="s">
        <v>180</v>
      </c>
      <c r="F60" s="133"/>
      <c r="G60" s="134"/>
      <c r="H60" s="134"/>
      <c r="I60" s="134"/>
      <c r="J60" s="134"/>
      <c r="K60" s="135"/>
      <c r="L60" s="79">
        <f t="shared" si="5"/>
      </c>
      <c r="M60" s="80">
        <f t="shared" si="6"/>
      </c>
      <c r="N60" s="74">
        <f t="shared" si="7"/>
        <v>39356</v>
      </c>
      <c r="O60" s="75">
        <f t="shared" si="8"/>
        <v>39356</v>
      </c>
      <c r="P60" s="75">
        <f t="shared" si="9"/>
        <v>39356</v>
      </c>
      <c r="Q60" s="75">
        <f t="shared" si="10"/>
        <v>39356</v>
      </c>
      <c r="R60" s="75">
        <f t="shared" si="11"/>
        <v>39356</v>
      </c>
      <c r="S60" s="138"/>
      <c r="T60" s="205"/>
      <c r="U60" s="205"/>
      <c r="V60" s="205"/>
      <c r="W60" s="205"/>
      <c r="X60" s="206"/>
      <c r="Y60" s="207"/>
      <c r="Z60" s="347"/>
      <c r="AA60" s="207"/>
      <c r="AB60" s="207"/>
      <c r="AC60" s="207"/>
      <c r="AD60" s="207"/>
      <c r="AE60" s="207"/>
      <c r="AF60" s="207"/>
      <c r="AG60" s="207"/>
      <c r="AH60" s="347"/>
      <c r="AI60" s="207"/>
      <c r="AJ60" s="207"/>
      <c r="AK60" s="347">
        <v>104</v>
      </c>
      <c r="AL60" s="207"/>
      <c r="AM60" s="207"/>
      <c r="AN60" s="207"/>
      <c r="AO60" s="207"/>
      <c r="AP60" s="207"/>
      <c r="AQ60" s="207"/>
      <c r="AR60" s="207"/>
      <c r="AS60" s="277"/>
      <c r="AT60" s="278"/>
      <c r="AU60" s="68"/>
      <c r="AV60" s="395" t="s">
        <v>186</v>
      </c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0"/>
      <c r="BV60" s="260"/>
      <c r="BW60" s="260"/>
      <c r="BX60" s="260"/>
      <c r="BY60" s="260"/>
      <c r="BZ60" s="260"/>
      <c r="CA60" s="260"/>
      <c r="CB60" s="260"/>
      <c r="CC60" s="260"/>
      <c r="CD60" s="260"/>
      <c r="CE60" s="260"/>
      <c r="CF60" s="260"/>
      <c r="CG60" s="263"/>
      <c r="CH60" s="263"/>
      <c r="CI60" s="263"/>
      <c r="CJ60" s="263"/>
      <c r="CK60" s="263"/>
      <c r="CL60" s="263"/>
      <c r="CM60" s="263"/>
      <c r="CN60" s="263"/>
      <c r="CO60" s="263"/>
      <c r="CP60" s="263"/>
      <c r="CQ60" s="263"/>
      <c r="CR60" s="263"/>
    </row>
    <row r="61" spans="1:96" s="63" customFormat="1" ht="15">
      <c r="A61" s="130">
        <v>52</v>
      </c>
      <c r="B61" s="131"/>
      <c r="C61" s="138" t="s">
        <v>182</v>
      </c>
      <c r="D61" s="138"/>
      <c r="E61" s="131" t="s">
        <v>177</v>
      </c>
      <c r="F61" s="133"/>
      <c r="G61" s="134"/>
      <c r="H61" s="134"/>
      <c r="I61" s="134"/>
      <c r="J61" s="134"/>
      <c r="K61" s="135"/>
      <c r="L61" s="79">
        <f t="shared" si="5"/>
      </c>
      <c r="M61" s="80">
        <f t="shared" si="6"/>
      </c>
      <c r="N61" s="74">
        <f t="shared" si="7"/>
        <v>39356</v>
      </c>
      <c r="O61" s="75">
        <f t="shared" si="8"/>
        <v>39356</v>
      </c>
      <c r="P61" s="75">
        <f t="shared" si="9"/>
        <v>39356</v>
      </c>
      <c r="Q61" s="75">
        <f t="shared" si="10"/>
        <v>39356</v>
      </c>
      <c r="R61" s="75">
        <f t="shared" si="11"/>
        <v>39356</v>
      </c>
      <c r="S61" s="138"/>
      <c r="T61" s="205"/>
      <c r="U61" s="205"/>
      <c r="V61" s="205"/>
      <c r="W61" s="205"/>
      <c r="X61" s="206"/>
      <c r="Y61" s="207"/>
      <c r="Z61" s="347"/>
      <c r="AA61" s="207"/>
      <c r="AB61" s="207"/>
      <c r="AC61" s="207"/>
      <c r="AD61" s="207"/>
      <c r="AE61" s="207"/>
      <c r="AF61" s="207"/>
      <c r="AG61" s="207"/>
      <c r="AH61" s="347">
        <v>56</v>
      </c>
      <c r="AI61" s="207"/>
      <c r="AJ61" s="207"/>
      <c r="AK61" s="347"/>
      <c r="AL61" s="207"/>
      <c r="AM61" s="207"/>
      <c r="AN61" s="207"/>
      <c r="AO61" s="207"/>
      <c r="AP61" s="207"/>
      <c r="AQ61" s="207"/>
      <c r="AR61" s="207"/>
      <c r="AS61" s="277"/>
      <c r="AT61" s="278"/>
      <c r="AU61" s="65"/>
      <c r="AV61" s="395" t="s">
        <v>186</v>
      </c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/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/>
    </row>
    <row r="62" spans="1:96" s="63" customFormat="1" ht="15">
      <c r="A62" s="130">
        <v>53</v>
      </c>
      <c r="B62" s="131"/>
      <c r="C62" s="138"/>
      <c r="D62" s="138"/>
      <c r="E62" s="138"/>
      <c r="F62" s="133"/>
      <c r="G62" s="134"/>
      <c r="H62" s="134"/>
      <c r="I62" s="134"/>
      <c r="J62" s="134"/>
      <c r="K62" s="135"/>
      <c r="L62" s="79">
        <f t="shared" si="5"/>
      </c>
      <c r="M62" s="80">
        <f t="shared" si="6"/>
      </c>
      <c r="N62" s="74">
        <f t="shared" si="7"/>
        <v>39356</v>
      </c>
      <c r="O62" s="75">
        <f t="shared" si="8"/>
        <v>39356</v>
      </c>
      <c r="P62" s="75">
        <f t="shared" si="9"/>
        <v>39356</v>
      </c>
      <c r="Q62" s="75">
        <f t="shared" si="10"/>
        <v>39356</v>
      </c>
      <c r="R62" s="75">
        <f t="shared" si="11"/>
        <v>39356</v>
      </c>
      <c r="S62" s="138"/>
      <c r="T62" s="205"/>
      <c r="U62" s="205"/>
      <c r="V62" s="205"/>
      <c r="W62" s="205"/>
      <c r="X62" s="206"/>
      <c r="Y62" s="207"/>
      <c r="Z62" s="347"/>
      <c r="AA62" s="207"/>
      <c r="AB62" s="207"/>
      <c r="AC62" s="207"/>
      <c r="AD62" s="207"/>
      <c r="AE62" s="207"/>
      <c r="AF62" s="207"/>
      <c r="AG62" s="207"/>
      <c r="AH62" s="347"/>
      <c r="AI62" s="207"/>
      <c r="AJ62" s="207"/>
      <c r="AK62" s="347"/>
      <c r="AL62" s="207"/>
      <c r="AM62" s="207"/>
      <c r="AN62" s="207"/>
      <c r="AO62" s="207"/>
      <c r="AP62" s="207"/>
      <c r="AQ62" s="207"/>
      <c r="AR62" s="207"/>
      <c r="AS62" s="277"/>
      <c r="AT62" s="278"/>
      <c r="AU62" s="65"/>
      <c r="AV62" s="67"/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/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/>
    </row>
    <row r="63" spans="1:96" s="63" customFormat="1" ht="18.75" customHeight="1">
      <c r="A63" s="130">
        <v>54</v>
      </c>
      <c r="B63" s="131"/>
      <c r="C63" s="131" t="s">
        <v>116</v>
      </c>
      <c r="D63" s="138"/>
      <c r="E63" s="138"/>
      <c r="F63" s="133"/>
      <c r="G63" s="134"/>
      <c r="H63" s="134"/>
      <c r="I63" s="134"/>
      <c r="J63" s="134"/>
      <c r="K63" s="135"/>
      <c r="L63" s="79">
        <f t="shared" si="5"/>
      </c>
      <c r="M63" s="80">
        <f t="shared" si="6"/>
      </c>
      <c r="N63" s="74">
        <f t="shared" si="7"/>
        <v>39356</v>
      </c>
      <c r="O63" s="75">
        <f t="shared" si="8"/>
        <v>39356</v>
      </c>
      <c r="P63" s="75">
        <f t="shared" si="9"/>
        <v>39356</v>
      </c>
      <c r="Q63" s="75">
        <f t="shared" si="10"/>
        <v>39356</v>
      </c>
      <c r="R63" s="75">
        <f t="shared" si="11"/>
        <v>39356</v>
      </c>
      <c r="S63" s="138"/>
      <c r="T63" s="205"/>
      <c r="U63" s="205"/>
      <c r="V63" s="205"/>
      <c r="W63" s="205"/>
      <c r="X63" s="206"/>
      <c r="Y63" s="207"/>
      <c r="Z63" s="347"/>
      <c r="AA63" s="207"/>
      <c r="AB63" s="207"/>
      <c r="AC63" s="207"/>
      <c r="AD63" s="207"/>
      <c r="AE63" s="207"/>
      <c r="AF63" s="207"/>
      <c r="AG63" s="207"/>
      <c r="AI63" s="207"/>
      <c r="AJ63" s="207"/>
      <c r="AK63" s="347"/>
      <c r="AL63" s="207"/>
      <c r="AM63" s="207"/>
      <c r="AN63" s="207"/>
      <c r="AO63" s="207"/>
      <c r="AP63" s="207"/>
      <c r="AQ63" s="207"/>
      <c r="AR63" s="207"/>
      <c r="AS63" s="277"/>
      <c r="AT63" s="278"/>
      <c r="AU63" s="65"/>
      <c r="AV63" s="67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0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0"/>
      <c r="BV63" s="260"/>
      <c r="BW63" s="260"/>
      <c r="BX63" s="260"/>
      <c r="BY63" s="260"/>
      <c r="BZ63" s="260"/>
      <c r="CA63" s="260"/>
      <c r="CB63" s="260"/>
      <c r="CC63" s="260"/>
      <c r="CD63" s="260"/>
      <c r="CE63" s="260"/>
      <c r="CF63" s="260"/>
      <c r="CG63" s="263"/>
      <c r="CH63" s="263"/>
      <c r="CI63" s="263"/>
      <c r="CJ63" s="263"/>
      <c r="CK63" s="263"/>
      <c r="CL63" s="263"/>
      <c r="CM63" s="263"/>
      <c r="CN63" s="263"/>
      <c r="CO63" s="263"/>
      <c r="CP63" s="263"/>
      <c r="CQ63" s="263"/>
      <c r="CR63" s="263"/>
    </row>
    <row r="64" spans="1:96" s="63" customFormat="1" ht="18.75" customHeight="1">
      <c r="A64" s="141">
        <v>55</v>
      </c>
      <c r="B64" s="138"/>
      <c r="C64" s="138"/>
      <c r="D64" s="138"/>
      <c r="E64" s="138"/>
      <c r="F64" s="133"/>
      <c r="G64" s="134"/>
      <c r="H64" s="134"/>
      <c r="I64" s="134"/>
      <c r="J64" s="134"/>
      <c r="K64" s="135"/>
      <c r="L64" s="79">
        <f t="shared" si="5"/>
      </c>
      <c r="M64" s="80">
        <f t="shared" si="6"/>
      </c>
      <c r="N64" s="74">
        <f t="shared" si="7"/>
        <v>39356</v>
      </c>
      <c r="O64" s="75">
        <f t="shared" si="8"/>
        <v>39356</v>
      </c>
      <c r="P64" s="75">
        <f t="shared" si="9"/>
        <v>39356</v>
      </c>
      <c r="Q64" s="75">
        <f t="shared" si="10"/>
        <v>39356</v>
      </c>
      <c r="R64" s="75">
        <f t="shared" si="11"/>
        <v>39356</v>
      </c>
      <c r="S64" s="138"/>
      <c r="T64" s="205"/>
      <c r="U64" s="205"/>
      <c r="V64" s="205"/>
      <c r="W64" s="205"/>
      <c r="X64" s="206"/>
      <c r="Y64" s="207"/>
      <c r="Z64" s="360"/>
      <c r="AA64" s="207"/>
      <c r="AB64" s="207"/>
      <c r="AC64" s="207"/>
      <c r="AD64" s="207"/>
      <c r="AE64" s="207"/>
      <c r="AF64" s="207"/>
      <c r="AG64" s="207"/>
      <c r="AH64" s="360"/>
      <c r="AI64" s="207"/>
      <c r="AJ64" s="207"/>
      <c r="AK64" s="360"/>
      <c r="AL64" s="207"/>
      <c r="AM64" s="207"/>
      <c r="AN64" s="207"/>
      <c r="AO64" s="207"/>
      <c r="AP64" s="207"/>
      <c r="AQ64" s="207"/>
      <c r="AR64" s="207"/>
      <c r="AS64" s="277"/>
      <c r="AT64" s="278"/>
      <c r="AU64" s="65"/>
      <c r="AV64" s="67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0"/>
      <c r="BV64" s="260"/>
      <c r="BW64" s="260"/>
      <c r="BX64" s="260"/>
      <c r="BY64" s="260"/>
      <c r="BZ64" s="260"/>
      <c r="CA64" s="260"/>
      <c r="CB64" s="260"/>
      <c r="CC64" s="260"/>
      <c r="CD64" s="260"/>
      <c r="CE64" s="260"/>
      <c r="CF64" s="260"/>
      <c r="CG64" s="263"/>
      <c r="CH64" s="263"/>
      <c r="CI64" s="263"/>
      <c r="CJ64" s="263"/>
      <c r="CK64" s="263"/>
      <c r="CL64" s="263"/>
      <c r="CM64" s="263"/>
      <c r="CN64" s="263"/>
      <c r="CO64" s="263"/>
      <c r="CP64" s="263"/>
      <c r="CQ64" s="263"/>
      <c r="CR64" s="263"/>
    </row>
    <row r="65" spans="1:96" s="31" customFormat="1" ht="14.25">
      <c r="A65" s="142"/>
      <c r="B65" s="142"/>
      <c r="C65" s="142"/>
      <c r="D65" s="142"/>
      <c r="E65" s="142"/>
      <c r="F65" s="143"/>
      <c r="G65" s="144"/>
      <c r="H65" s="144"/>
      <c r="I65" s="144"/>
      <c r="J65" s="144"/>
      <c r="K65" s="135"/>
      <c r="L65" s="79">
        <f>IF(F65="","",IF(K65="",MAX(N65:R65),K65))</f>
      </c>
      <c r="M65" s="80">
        <f>IF(F65="","",+L65+(F65*7/5))</f>
      </c>
      <c r="N65" s="74">
        <f>IF(K65="",(DATEVALUE("10/1/2007")),K65)</f>
        <v>39356</v>
      </c>
      <c r="O65" s="75">
        <f t="shared" si="8"/>
        <v>39356</v>
      </c>
      <c r="P65" s="75">
        <f t="shared" si="9"/>
        <v>39356</v>
      </c>
      <c r="Q65" s="75">
        <f t="shared" si="10"/>
        <v>39356</v>
      </c>
      <c r="R65" s="75">
        <f t="shared" si="11"/>
        <v>39356</v>
      </c>
      <c r="S65" s="138"/>
      <c r="T65" s="205"/>
      <c r="U65" s="205"/>
      <c r="V65" s="205"/>
      <c r="W65" s="205"/>
      <c r="X65" s="206"/>
      <c r="Y65" s="207"/>
      <c r="Z65" s="347"/>
      <c r="AA65" s="207"/>
      <c r="AB65" s="207"/>
      <c r="AC65" s="207"/>
      <c r="AD65" s="207"/>
      <c r="AE65" s="207"/>
      <c r="AF65" s="207"/>
      <c r="AG65" s="207"/>
      <c r="AH65" s="347"/>
      <c r="AI65" s="207"/>
      <c r="AJ65" s="207"/>
      <c r="AK65" s="347"/>
      <c r="AL65" s="207"/>
      <c r="AM65" s="207"/>
      <c r="AN65" s="207"/>
      <c r="AO65" s="207"/>
      <c r="AP65" s="207"/>
      <c r="AQ65" s="207"/>
      <c r="AR65" s="207"/>
      <c r="AS65" s="277"/>
      <c r="AT65" s="279"/>
      <c r="AU65" s="36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3"/>
      <c r="BJ65" s="263"/>
      <c r="BK65" s="263"/>
      <c r="BL65" s="263"/>
      <c r="BM65" s="263"/>
      <c r="BN65" s="263"/>
      <c r="BO65" s="263"/>
      <c r="BP65" s="263"/>
      <c r="BQ65" s="263"/>
      <c r="BR65" s="263"/>
      <c r="BS65" s="263"/>
      <c r="BT65" s="263"/>
      <c r="BU65" s="260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3"/>
      <c r="CH65" s="263"/>
      <c r="CI65" s="263"/>
      <c r="CJ65" s="263"/>
      <c r="CK65" s="263"/>
      <c r="CL65" s="263"/>
      <c r="CM65" s="263"/>
      <c r="CN65" s="263"/>
      <c r="CO65" s="263"/>
      <c r="CP65" s="263"/>
      <c r="CQ65" s="263"/>
      <c r="CR65" s="263"/>
    </row>
    <row r="66" spans="1:58" s="35" customFormat="1" ht="8.25" customHeight="1">
      <c r="A66" s="125"/>
      <c r="B66" s="125"/>
      <c r="C66" s="125"/>
      <c r="D66" s="125"/>
      <c r="E66" s="125"/>
      <c r="F66" s="145"/>
      <c r="G66" s="144"/>
      <c r="H66" s="144"/>
      <c r="I66" s="144"/>
      <c r="J66" s="144"/>
      <c r="K66" s="144"/>
      <c r="L66" s="72"/>
      <c r="M66" s="72"/>
      <c r="N66" s="236"/>
      <c r="O66" s="236"/>
      <c r="P66" s="236"/>
      <c r="Q66" s="236"/>
      <c r="R66" s="236"/>
      <c r="S66" s="125"/>
      <c r="T66" s="209"/>
      <c r="U66" s="209"/>
      <c r="V66" s="210"/>
      <c r="W66" s="209"/>
      <c r="X66" s="211"/>
      <c r="Y66" s="212"/>
      <c r="Z66" s="354"/>
      <c r="AA66" s="212"/>
      <c r="AB66" s="212"/>
      <c r="AC66" s="212"/>
      <c r="AD66" s="212"/>
      <c r="AE66" s="212"/>
      <c r="AF66" s="212"/>
      <c r="AG66" s="212"/>
      <c r="AH66" s="354"/>
      <c r="AI66" s="212"/>
      <c r="AJ66" s="212"/>
      <c r="AK66" s="354"/>
      <c r="AL66" s="212"/>
      <c r="AM66" s="212"/>
      <c r="AN66" s="212"/>
      <c r="AO66" s="212"/>
      <c r="AP66" s="212"/>
      <c r="AQ66" s="212"/>
      <c r="AR66" s="212"/>
      <c r="AS66" s="252"/>
      <c r="AT66" s="250"/>
      <c r="AU66" s="38"/>
      <c r="AW66" s="34"/>
      <c r="AX66" s="34"/>
      <c r="AY66" s="34"/>
      <c r="AZ66" s="34"/>
      <c r="BA66" s="34"/>
      <c r="BB66" s="34"/>
      <c r="BC66" s="34"/>
      <c r="BD66" s="34"/>
      <c r="BE66" s="34"/>
      <c r="BF66" s="34"/>
    </row>
    <row r="67" spans="1:58" s="39" customFormat="1" ht="14.25">
      <c r="A67" s="146"/>
      <c r="B67" s="146"/>
      <c r="C67" s="147" t="s">
        <v>12</v>
      </c>
      <c r="D67" s="147"/>
      <c r="E67" s="147"/>
      <c r="F67" s="148"/>
      <c r="G67" s="149"/>
      <c r="H67" s="149"/>
      <c r="I67" s="149"/>
      <c r="J67" s="149"/>
      <c r="K67" s="149"/>
      <c r="L67" s="81"/>
      <c r="M67" s="81"/>
      <c r="N67" s="69"/>
      <c r="O67" s="69"/>
      <c r="P67" s="69"/>
      <c r="Q67" s="69"/>
      <c r="R67" s="69"/>
      <c r="S67" s="213"/>
      <c r="T67" s="214">
        <f>SUM(T10:T66)</f>
        <v>0</v>
      </c>
      <c r="U67" s="214">
        <f aca="true" t="shared" si="12" ref="U67:AQ67">SUM(U10:U66)</f>
        <v>0</v>
      </c>
      <c r="V67" s="214">
        <f t="shared" si="12"/>
        <v>0</v>
      </c>
      <c r="W67" s="214">
        <f t="shared" si="12"/>
        <v>0</v>
      </c>
      <c r="X67" s="214">
        <f t="shared" si="12"/>
        <v>0</v>
      </c>
      <c r="Y67" s="393">
        <f t="shared" si="12"/>
        <v>0</v>
      </c>
      <c r="Z67" s="394">
        <f t="shared" si="12"/>
        <v>64</v>
      </c>
      <c r="AA67" s="393">
        <f t="shared" si="12"/>
        <v>0</v>
      </c>
      <c r="AB67" s="393">
        <f t="shared" si="12"/>
        <v>0</v>
      </c>
      <c r="AC67" s="393">
        <f t="shared" si="12"/>
        <v>0</v>
      </c>
      <c r="AD67" s="393">
        <f t="shared" si="12"/>
        <v>0</v>
      </c>
      <c r="AE67" s="393">
        <f t="shared" si="12"/>
        <v>0</v>
      </c>
      <c r="AF67" s="393">
        <f t="shared" si="12"/>
        <v>0</v>
      </c>
      <c r="AG67" s="393">
        <f t="shared" si="12"/>
        <v>0</v>
      </c>
      <c r="AH67" s="394">
        <f t="shared" si="12"/>
        <v>424</v>
      </c>
      <c r="AI67" s="393">
        <f t="shared" si="12"/>
        <v>0</v>
      </c>
      <c r="AJ67" s="393">
        <f t="shared" si="12"/>
        <v>0</v>
      </c>
      <c r="AK67" s="394">
        <f t="shared" si="12"/>
        <v>120</v>
      </c>
      <c r="AL67" s="215">
        <f t="shared" si="12"/>
        <v>0</v>
      </c>
      <c r="AM67" s="215">
        <f t="shared" si="12"/>
        <v>0</v>
      </c>
      <c r="AN67" s="215">
        <f t="shared" si="12"/>
        <v>0</v>
      </c>
      <c r="AO67" s="215">
        <f t="shared" si="12"/>
        <v>0</v>
      </c>
      <c r="AP67" s="215">
        <f t="shared" si="12"/>
        <v>0</v>
      </c>
      <c r="AQ67" s="215">
        <f t="shared" si="12"/>
        <v>0</v>
      </c>
      <c r="AR67" s="215"/>
      <c r="AS67" s="253"/>
      <c r="AT67" s="146"/>
      <c r="AV67" s="31"/>
      <c r="AW67" s="34"/>
      <c r="AX67" s="34"/>
      <c r="AY67" s="34"/>
      <c r="AZ67" s="34"/>
      <c r="BA67" s="34"/>
      <c r="BB67" s="34"/>
      <c r="BC67" s="34"/>
      <c r="BD67" s="34"/>
      <c r="BE67" s="34"/>
      <c r="BF67" s="34"/>
    </row>
    <row r="68" spans="1:58" s="37" customFormat="1" ht="15" thickBot="1">
      <c r="A68" s="150"/>
      <c r="B68" s="150"/>
      <c r="C68" s="150"/>
      <c r="D68" s="150"/>
      <c r="E68" s="150"/>
      <c r="F68" s="151"/>
      <c r="G68" s="144"/>
      <c r="H68" s="144"/>
      <c r="I68" s="144"/>
      <c r="J68" s="144"/>
      <c r="K68" s="144"/>
      <c r="L68" s="72"/>
      <c r="M68" s="72"/>
      <c r="N68" s="236"/>
      <c r="O68" s="236"/>
      <c r="P68" s="236"/>
      <c r="Q68" s="236"/>
      <c r="R68" s="236"/>
      <c r="S68" s="150"/>
      <c r="T68" s="216"/>
      <c r="U68" s="216"/>
      <c r="V68" s="217"/>
      <c r="W68" s="216"/>
      <c r="X68" s="216"/>
      <c r="Y68" s="218"/>
      <c r="Z68" s="355"/>
      <c r="AA68" s="218"/>
      <c r="AB68" s="218"/>
      <c r="AC68" s="218"/>
      <c r="AD68" s="218"/>
      <c r="AE68" s="218"/>
      <c r="AF68" s="218"/>
      <c r="AG68" s="218"/>
      <c r="AH68" s="355"/>
      <c r="AI68" s="218"/>
      <c r="AJ68" s="218"/>
      <c r="AK68" s="355"/>
      <c r="AL68" s="218"/>
      <c r="AM68" s="218"/>
      <c r="AN68" s="218"/>
      <c r="AO68" s="218"/>
      <c r="AP68" s="218"/>
      <c r="AQ68" s="218"/>
      <c r="AR68" s="218"/>
      <c r="AS68" s="218"/>
      <c r="AT68" s="150"/>
      <c r="AV68" s="31"/>
      <c r="AW68" s="34"/>
      <c r="AX68" s="34"/>
      <c r="AY68" s="34"/>
      <c r="AZ68" s="34"/>
      <c r="BA68" s="34"/>
      <c r="BB68" s="34"/>
      <c r="BC68" s="34"/>
      <c r="BD68" s="34"/>
      <c r="BE68" s="34"/>
      <c r="BF68" s="34"/>
    </row>
    <row r="69" spans="1:58" s="43" customFormat="1" ht="16.5" thickBot="1">
      <c r="A69" s="152"/>
      <c r="B69" s="153" t="s">
        <v>94</v>
      </c>
      <c r="C69" s="154"/>
      <c r="D69" s="155"/>
      <c r="E69" s="155"/>
      <c r="F69" s="156">
        <f>SUM(T69:AQ69)</f>
        <v>86.6272</v>
      </c>
      <c r="G69" s="157"/>
      <c r="H69" s="157"/>
      <c r="I69" s="157"/>
      <c r="J69" s="157"/>
      <c r="K69" s="157"/>
      <c r="L69" s="82"/>
      <c r="M69" s="82"/>
      <c r="N69" s="237"/>
      <c r="O69" s="237"/>
      <c r="P69" s="237"/>
      <c r="Q69" s="237"/>
      <c r="R69" s="237"/>
      <c r="S69" s="152"/>
      <c r="T69" s="219">
        <f>+T67*T9</f>
        <v>0</v>
      </c>
      <c r="U69" s="219">
        <f>+U67*U9</f>
        <v>0</v>
      </c>
      <c r="V69" s="219">
        <f>+V67*V9</f>
        <v>0</v>
      </c>
      <c r="W69" s="219">
        <f>+W67*W9</f>
        <v>0</v>
      </c>
      <c r="X69" s="219">
        <f>+X67*X9</f>
        <v>0</v>
      </c>
      <c r="Y69" s="219">
        <f aca="true" t="shared" si="13" ref="Y69:AQ69">(+Y67*Y9)/1000</f>
        <v>0</v>
      </c>
      <c r="Z69" s="356">
        <f t="shared" si="13"/>
        <v>7.993600000000001</v>
      </c>
      <c r="AA69" s="219">
        <f t="shared" si="13"/>
        <v>0</v>
      </c>
      <c r="AB69" s="219">
        <f t="shared" si="13"/>
        <v>0</v>
      </c>
      <c r="AC69" s="219">
        <f t="shared" si="13"/>
        <v>0</v>
      </c>
      <c r="AD69" s="219">
        <f t="shared" si="13"/>
        <v>0</v>
      </c>
      <c r="AE69" s="219">
        <f t="shared" si="13"/>
        <v>0</v>
      </c>
      <c r="AF69" s="219">
        <f t="shared" si="13"/>
        <v>0</v>
      </c>
      <c r="AG69" s="219">
        <f t="shared" si="13"/>
        <v>0</v>
      </c>
      <c r="AH69" s="356">
        <f t="shared" si="13"/>
        <v>67.7976</v>
      </c>
      <c r="AI69" s="219">
        <f t="shared" si="13"/>
        <v>0</v>
      </c>
      <c r="AJ69" s="219">
        <f t="shared" si="13"/>
        <v>0</v>
      </c>
      <c r="AK69" s="356">
        <f t="shared" si="13"/>
        <v>10.836</v>
      </c>
      <c r="AL69" s="219">
        <f t="shared" si="13"/>
        <v>0</v>
      </c>
      <c r="AM69" s="219">
        <f t="shared" si="13"/>
        <v>0</v>
      </c>
      <c r="AN69" s="219">
        <f t="shared" si="13"/>
        <v>0</v>
      </c>
      <c r="AO69" s="219">
        <f t="shared" si="13"/>
        <v>0</v>
      </c>
      <c r="AP69" s="219">
        <f t="shared" si="13"/>
        <v>0</v>
      </c>
      <c r="AQ69" s="219">
        <f t="shared" si="13"/>
        <v>0</v>
      </c>
      <c r="AR69" s="219"/>
      <c r="AS69" s="216"/>
      <c r="AT69" s="152"/>
      <c r="AV69" s="31"/>
      <c r="AW69" s="34"/>
      <c r="AX69" s="34"/>
      <c r="AY69" s="34"/>
      <c r="AZ69" s="34"/>
      <c r="BA69" s="34"/>
      <c r="BB69" s="34"/>
      <c r="BC69" s="34"/>
      <c r="BD69" s="34"/>
      <c r="BE69" s="34"/>
      <c r="BF69" s="34"/>
    </row>
    <row r="70" spans="1:58" s="43" customFormat="1" ht="16.5" thickBot="1">
      <c r="A70" s="152"/>
      <c r="B70" s="158" t="s">
        <v>13</v>
      </c>
      <c r="C70" s="152"/>
      <c r="D70" s="152"/>
      <c r="E70" s="152"/>
      <c r="F70" s="151"/>
      <c r="G70" s="159"/>
      <c r="H70" s="159"/>
      <c r="I70" s="159"/>
      <c r="J70" s="159"/>
      <c r="K70" s="159"/>
      <c r="L70" s="82"/>
      <c r="M70" s="82"/>
      <c r="N70" s="237"/>
      <c r="O70" s="237"/>
      <c r="P70" s="237"/>
      <c r="Q70" s="237"/>
      <c r="R70" s="237"/>
      <c r="S70" s="152"/>
      <c r="T70" s="189"/>
      <c r="U70" s="377" t="s">
        <v>31</v>
      </c>
      <c r="V70" s="378"/>
      <c r="W70" s="379"/>
      <c r="X70" s="379"/>
      <c r="Y70" s="379"/>
      <c r="Z70" s="380"/>
      <c r="AA70" s="379"/>
      <c r="AB70" s="379"/>
      <c r="AC70" s="379"/>
      <c r="AD70" s="381"/>
      <c r="AE70" s="220"/>
      <c r="AF70" s="220"/>
      <c r="AG70" s="220"/>
      <c r="AH70" s="382"/>
      <c r="AI70" s="371"/>
      <c r="AJ70" s="371"/>
      <c r="AK70" s="373"/>
      <c r="AL70" s="371"/>
      <c r="AM70" s="371"/>
      <c r="AN70" s="371"/>
      <c r="AO70" s="371"/>
      <c r="AP70" s="371"/>
      <c r="AQ70" s="371"/>
      <c r="AR70" s="371"/>
      <c r="AS70" s="371"/>
      <c r="AT70" s="372"/>
      <c r="AU70" s="374"/>
      <c r="AV70" s="374"/>
      <c r="AW70" s="34"/>
      <c r="AX70" s="34"/>
      <c r="AY70" s="34"/>
      <c r="AZ70" s="34"/>
      <c r="BA70" s="34"/>
      <c r="BB70" s="34"/>
      <c r="BC70" s="34"/>
      <c r="BD70" s="34"/>
      <c r="BE70" s="34"/>
      <c r="BF70" s="34"/>
    </row>
    <row r="71" spans="1:58" s="44" customFormat="1" ht="15">
      <c r="A71" s="160"/>
      <c r="B71" s="364"/>
      <c r="C71" s="161" t="s">
        <v>113</v>
      </c>
      <c r="D71" s="162"/>
      <c r="E71" s="162"/>
      <c r="F71" s="366" t="s">
        <v>112</v>
      </c>
      <c r="G71" s="166"/>
      <c r="H71" s="166"/>
      <c r="I71" s="166"/>
      <c r="J71" s="166"/>
      <c r="K71" s="166"/>
      <c r="L71" s="83"/>
      <c r="M71" s="362"/>
      <c r="N71" s="238"/>
      <c r="O71" s="238"/>
      <c r="P71" s="238"/>
      <c r="Q71" s="238"/>
      <c r="R71" s="238"/>
      <c r="S71" s="221"/>
      <c r="T71" s="160"/>
      <c r="U71" s="222" t="s">
        <v>32</v>
      </c>
      <c r="V71" s="383"/>
      <c r="W71" s="384"/>
      <c r="X71" s="385"/>
      <c r="Y71" s="384"/>
      <c r="Z71" s="384"/>
      <c r="AA71" s="384"/>
      <c r="AB71" s="384"/>
      <c r="AC71" s="384"/>
      <c r="AD71" s="386"/>
      <c r="AE71" s="223"/>
      <c r="AF71" s="223"/>
      <c r="AG71" s="223"/>
      <c r="AH71" s="387"/>
      <c r="AI71" s="254"/>
      <c r="AJ71" s="397" t="s">
        <v>187</v>
      </c>
      <c r="AK71" s="398"/>
      <c r="AL71" s="398"/>
      <c r="AM71" s="398"/>
      <c r="AN71" s="398"/>
      <c r="AO71" s="398"/>
      <c r="AP71" s="398"/>
      <c r="AQ71" s="398"/>
      <c r="AR71" s="398"/>
      <c r="AS71" s="398"/>
      <c r="AT71" s="398"/>
      <c r="AU71" s="398"/>
      <c r="AV71" s="398"/>
      <c r="AW71" s="34"/>
      <c r="AX71" s="34"/>
      <c r="AY71" s="34"/>
      <c r="AZ71" s="34"/>
      <c r="BA71" s="34"/>
      <c r="BB71" s="34"/>
      <c r="BC71" s="34"/>
      <c r="BD71" s="34"/>
      <c r="BE71" s="34"/>
      <c r="BF71" s="34"/>
    </row>
    <row r="72" spans="1:49" s="1" customFormat="1" ht="15.75">
      <c r="A72" s="163"/>
      <c r="B72" s="365"/>
      <c r="C72" s="164"/>
      <c r="D72" s="165" t="s">
        <v>108</v>
      </c>
      <c r="E72" s="165"/>
      <c r="F72" s="367">
        <v>3</v>
      </c>
      <c r="G72" s="166"/>
      <c r="H72" s="166"/>
      <c r="I72" s="166"/>
      <c r="J72" s="166"/>
      <c r="K72" s="166"/>
      <c r="L72" s="83"/>
      <c r="M72" s="363"/>
      <c r="N72" s="239"/>
      <c r="O72" s="239"/>
      <c r="P72" s="239"/>
      <c r="Q72" s="239"/>
      <c r="R72" s="239"/>
      <c r="S72" s="221"/>
      <c r="T72" s="163"/>
      <c r="U72" s="222" t="s">
        <v>33</v>
      </c>
      <c r="V72" s="383"/>
      <c r="W72" s="384"/>
      <c r="X72" s="385"/>
      <c r="Y72" s="384"/>
      <c r="Z72" s="384"/>
      <c r="AA72" s="384"/>
      <c r="AB72" s="384"/>
      <c r="AC72" s="384"/>
      <c r="AD72" s="386"/>
      <c r="AE72" s="223"/>
      <c r="AF72" s="223"/>
      <c r="AG72" s="223"/>
      <c r="AH72" s="387"/>
      <c r="AI72" s="254"/>
      <c r="AJ72" s="398"/>
      <c r="AK72" s="398"/>
      <c r="AL72" s="398"/>
      <c r="AM72" s="398"/>
      <c r="AN72" s="398"/>
      <c r="AO72" s="398"/>
      <c r="AP72" s="398"/>
      <c r="AQ72" s="398"/>
      <c r="AR72" s="398"/>
      <c r="AS72" s="398"/>
      <c r="AT72" s="398"/>
      <c r="AU72" s="398"/>
      <c r="AV72" s="398"/>
      <c r="AW72" s="34"/>
    </row>
    <row r="73" spans="1:49" s="1" customFormat="1" ht="15.75">
      <c r="A73" s="163"/>
      <c r="B73" s="365"/>
      <c r="C73" s="167"/>
      <c r="D73" s="165" t="s">
        <v>109</v>
      </c>
      <c r="E73" s="165"/>
      <c r="F73" s="367">
        <v>5</v>
      </c>
      <c r="G73" s="168"/>
      <c r="H73" s="168"/>
      <c r="I73" s="168"/>
      <c r="J73" s="168"/>
      <c r="K73" s="168"/>
      <c r="L73" s="84"/>
      <c r="M73" s="363"/>
      <c r="N73" s="239"/>
      <c r="O73" s="239"/>
      <c r="P73" s="239"/>
      <c r="Q73" s="239"/>
      <c r="R73" s="239"/>
      <c r="S73" s="225"/>
      <c r="T73" s="163"/>
      <c r="U73" s="222" t="s">
        <v>34</v>
      </c>
      <c r="V73" s="383"/>
      <c r="W73" s="384"/>
      <c r="X73" s="384"/>
      <c r="Y73" s="384"/>
      <c r="Z73" s="384"/>
      <c r="AA73" s="384"/>
      <c r="AB73" s="384"/>
      <c r="AC73" s="384"/>
      <c r="AD73" s="386"/>
      <c r="AE73" s="223"/>
      <c r="AF73" s="223"/>
      <c r="AG73" s="223"/>
      <c r="AH73" s="388"/>
      <c r="AI73" s="255"/>
      <c r="AJ73" s="398"/>
      <c r="AK73" s="398"/>
      <c r="AL73" s="398"/>
      <c r="AM73" s="398"/>
      <c r="AN73" s="398"/>
      <c r="AO73" s="398"/>
      <c r="AP73" s="398"/>
      <c r="AQ73" s="398"/>
      <c r="AR73" s="398"/>
      <c r="AS73" s="398"/>
      <c r="AT73" s="398"/>
      <c r="AU73" s="398"/>
      <c r="AV73" s="398"/>
      <c r="AW73" s="34"/>
    </row>
    <row r="74" spans="1:49" s="1" customFormat="1" ht="15.75">
      <c r="A74" s="163"/>
      <c r="B74" s="365"/>
      <c r="C74" s="164"/>
      <c r="D74" s="165" t="s">
        <v>110</v>
      </c>
      <c r="E74" s="165"/>
      <c r="F74" s="367">
        <v>8</v>
      </c>
      <c r="G74" s="166"/>
      <c r="H74" s="166"/>
      <c r="I74" s="166"/>
      <c r="J74" s="166"/>
      <c r="K74" s="166"/>
      <c r="L74" s="83"/>
      <c r="M74" s="363"/>
      <c r="N74" s="239"/>
      <c r="O74" s="239"/>
      <c r="P74" s="239"/>
      <c r="Q74" s="239"/>
      <c r="R74" s="239"/>
      <c r="S74" s="221"/>
      <c r="T74" s="163"/>
      <c r="U74" s="222" t="s">
        <v>35</v>
      </c>
      <c r="V74" s="383"/>
      <c r="W74" s="384"/>
      <c r="X74" s="384"/>
      <c r="Y74" s="384"/>
      <c r="Z74" s="384"/>
      <c r="AA74" s="384"/>
      <c r="AB74" s="384"/>
      <c r="AC74" s="384"/>
      <c r="AD74" s="386"/>
      <c r="AE74" s="223"/>
      <c r="AF74" s="223"/>
      <c r="AG74" s="223"/>
      <c r="AH74" s="388"/>
      <c r="AI74" s="256"/>
      <c r="AJ74" s="398"/>
      <c r="AK74" s="398"/>
      <c r="AL74" s="398"/>
      <c r="AM74" s="398"/>
      <c r="AN74" s="398"/>
      <c r="AO74" s="398"/>
      <c r="AP74" s="398"/>
      <c r="AQ74" s="398"/>
      <c r="AR74" s="398"/>
      <c r="AS74" s="398"/>
      <c r="AT74" s="398"/>
      <c r="AU74" s="398"/>
      <c r="AV74" s="398"/>
      <c r="AW74" s="34"/>
    </row>
    <row r="75" spans="1:49" s="1" customFormat="1" ht="16.5" thickBot="1">
      <c r="A75" s="163"/>
      <c r="B75" s="365"/>
      <c r="C75" s="368"/>
      <c r="D75" s="369" t="s">
        <v>111</v>
      </c>
      <c r="E75" s="369"/>
      <c r="F75" s="370">
        <v>9</v>
      </c>
      <c r="G75" s="166"/>
      <c r="H75" s="166"/>
      <c r="I75" s="166"/>
      <c r="J75" s="166"/>
      <c r="K75" s="166"/>
      <c r="L75" s="83"/>
      <c r="M75" s="363"/>
      <c r="N75" s="239"/>
      <c r="O75" s="239"/>
      <c r="P75" s="239"/>
      <c r="Q75" s="239"/>
      <c r="R75" s="239"/>
      <c r="S75" s="221"/>
      <c r="T75" s="163"/>
      <c r="U75" s="222" t="s">
        <v>36</v>
      </c>
      <c r="V75" s="383"/>
      <c r="W75" s="384"/>
      <c r="X75" s="384"/>
      <c r="Y75" s="384"/>
      <c r="Z75" s="384"/>
      <c r="AA75" s="384"/>
      <c r="AB75" s="384"/>
      <c r="AC75" s="384"/>
      <c r="AD75" s="386"/>
      <c r="AE75" s="223"/>
      <c r="AF75" s="223"/>
      <c r="AG75" s="223"/>
      <c r="AH75" s="388"/>
      <c r="AI75" s="257"/>
      <c r="AJ75" s="398"/>
      <c r="AK75" s="398"/>
      <c r="AL75" s="398"/>
      <c r="AM75" s="398"/>
      <c r="AN75" s="398"/>
      <c r="AO75" s="398"/>
      <c r="AP75" s="398"/>
      <c r="AQ75" s="398"/>
      <c r="AR75" s="398"/>
      <c r="AS75" s="398"/>
      <c r="AT75" s="398"/>
      <c r="AU75" s="398"/>
      <c r="AV75" s="398"/>
      <c r="AW75" s="34"/>
    </row>
    <row r="76" spans="1:49" s="1" customFormat="1" ht="15">
      <c r="A76" s="163"/>
      <c r="B76" s="365"/>
      <c r="C76" s="169"/>
      <c r="D76" s="169"/>
      <c r="E76" s="169"/>
      <c r="F76" s="170"/>
      <c r="G76" s="171"/>
      <c r="H76" s="171"/>
      <c r="I76" s="171"/>
      <c r="J76" s="171"/>
      <c r="K76" s="171"/>
      <c r="L76" s="85"/>
      <c r="M76" s="85"/>
      <c r="N76" s="240"/>
      <c r="O76" s="240"/>
      <c r="P76" s="240"/>
      <c r="Q76" s="240"/>
      <c r="R76" s="240"/>
      <c r="S76" s="169"/>
      <c r="T76" s="163"/>
      <c r="U76" s="222" t="s">
        <v>37</v>
      </c>
      <c r="V76" s="383"/>
      <c r="W76" s="384"/>
      <c r="X76" s="384"/>
      <c r="Y76" s="384"/>
      <c r="Z76" s="384"/>
      <c r="AA76" s="384"/>
      <c r="AB76" s="384"/>
      <c r="AC76" s="384"/>
      <c r="AD76" s="386"/>
      <c r="AE76" s="223"/>
      <c r="AF76" s="223"/>
      <c r="AG76" s="223"/>
      <c r="AH76" s="388"/>
      <c r="AI76" s="257"/>
      <c r="AJ76" s="398"/>
      <c r="AK76" s="398"/>
      <c r="AL76" s="398"/>
      <c r="AM76" s="398"/>
      <c r="AN76" s="398"/>
      <c r="AO76" s="398"/>
      <c r="AP76" s="398"/>
      <c r="AQ76" s="398"/>
      <c r="AR76" s="398"/>
      <c r="AS76" s="398"/>
      <c r="AT76" s="398"/>
      <c r="AU76" s="398"/>
      <c r="AV76" s="398"/>
      <c r="AW76" s="34"/>
    </row>
    <row r="77" spans="1:49" s="1" customFormat="1" ht="15">
      <c r="A77" s="163"/>
      <c r="B77" s="365"/>
      <c r="C77" s="169"/>
      <c r="D77" s="169"/>
      <c r="E77" s="169"/>
      <c r="F77" s="170"/>
      <c r="G77" s="171"/>
      <c r="H77" s="171"/>
      <c r="I77" s="171"/>
      <c r="J77" s="171"/>
      <c r="K77" s="171"/>
      <c r="L77" s="85"/>
      <c r="M77" s="85"/>
      <c r="N77" s="240"/>
      <c r="O77" s="240"/>
      <c r="P77" s="240"/>
      <c r="Q77" s="240"/>
      <c r="R77" s="240"/>
      <c r="S77" s="169"/>
      <c r="T77" s="163"/>
      <c r="U77" s="222" t="s">
        <v>38</v>
      </c>
      <c r="V77" s="383"/>
      <c r="W77" s="384"/>
      <c r="X77" s="384"/>
      <c r="Y77" s="384"/>
      <c r="Z77" s="384"/>
      <c r="AA77" s="384"/>
      <c r="AB77" s="384"/>
      <c r="AC77" s="384"/>
      <c r="AD77" s="386"/>
      <c r="AE77" s="223"/>
      <c r="AF77" s="223"/>
      <c r="AG77" s="223"/>
      <c r="AH77" s="388"/>
      <c r="AI77" s="257"/>
      <c r="AJ77" s="257"/>
      <c r="AK77" s="375"/>
      <c r="AL77" s="257"/>
      <c r="AM77" s="257"/>
      <c r="AN77" s="257"/>
      <c r="AO77" s="257"/>
      <c r="AP77" s="257"/>
      <c r="AQ77" s="257"/>
      <c r="AR77" s="257"/>
      <c r="AS77" s="257"/>
      <c r="AT77" s="251"/>
      <c r="AU77" s="376"/>
      <c r="AV77" s="376"/>
      <c r="AW77" s="34"/>
    </row>
    <row r="78" spans="1:49" s="1" customFormat="1" ht="15">
      <c r="A78" s="163"/>
      <c r="B78" s="163"/>
      <c r="C78" s="169"/>
      <c r="D78" s="169"/>
      <c r="E78" s="169"/>
      <c r="F78" s="170"/>
      <c r="G78" s="171"/>
      <c r="H78" s="171"/>
      <c r="I78" s="171"/>
      <c r="J78" s="171"/>
      <c r="K78" s="171"/>
      <c r="L78" s="85"/>
      <c r="M78" s="85"/>
      <c r="N78" s="240"/>
      <c r="O78" s="240"/>
      <c r="P78" s="240"/>
      <c r="Q78" s="240"/>
      <c r="R78" s="240"/>
      <c r="S78" s="169"/>
      <c r="T78" s="163"/>
      <c r="U78" s="222" t="s">
        <v>40</v>
      </c>
      <c r="V78" s="383"/>
      <c r="W78" s="384"/>
      <c r="X78" s="384"/>
      <c r="Y78" s="384"/>
      <c r="Z78" s="384"/>
      <c r="AA78" s="384"/>
      <c r="AB78" s="384"/>
      <c r="AC78" s="384"/>
      <c r="AD78" s="386"/>
      <c r="AE78" s="223"/>
      <c r="AF78" s="223"/>
      <c r="AG78" s="223"/>
      <c r="AH78" s="388"/>
      <c r="AI78" s="257"/>
      <c r="AJ78" s="257"/>
      <c r="AK78" s="375"/>
      <c r="AL78" s="257"/>
      <c r="AM78" s="257"/>
      <c r="AN78" s="257"/>
      <c r="AO78" s="257"/>
      <c r="AP78" s="257"/>
      <c r="AQ78" s="257"/>
      <c r="AR78" s="257"/>
      <c r="AS78" s="257"/>
      <c r="AT78" s="251"/>
      <c r="AU78" s="376"/>
      <c r="AV78" s="376"/>
      <c r="AW78" s="34"/>
    </row>
    <row r="79" spans="1:49" s="1" customFormat="1" ht="15.75" thickBot="1">
      <c r="A79" s="163"/>
      <c r="B79" s="163"/>
      <c r="C79" s="169"/>
      <c r="D79" s="169"/>
      <c r="E79" s="169"/>
      <c r="F79" s="170"/>
      <c r="G79" s="171"/>
      <c r="H79" s="171"/>
      <c r="I79" s="171"/>
      <c r="J79" s="171"/>
      <c r="K79" s="171"/>
      <c r="L79" s="85"/>
      <c r="M79" s="85"/>
      <c r="N79" s="240"/>
      <c r="O79" s="240"/>
      <c r="P79" s="240"/>
      <c r="Q79" s="240"/>
      <c r="R79" s="240"/>
      <c r="S79" s="169"/>
      <c r="T79" s="163"/>
      <c r="U79" s="226" t="s">
        <v>39</v>
      </c>
      <c r="V79" s="389"/>
      <c r="W79" s="390"/>
      <c r="X79" s="390"/>
      <c r="Y79" s="390"/>
      <c r="Z79" s="390"/>
      <c r="AA79" s="390"/>
      <c r="AB79" s="390"/>
      <c r="AC79" s="390"/>
      <c r="AD79" s="391"/>
      <c r="AE79" s="227"/>
      <c r="AF79" s="227"/>
      <c r="AG79" s="227"/>
      <c r="AH79" s="392"/>
      <c r="AI79" s="257"/>
      <c r="AJ79" s="257"/>
      <c r="AK79" s="375"/>
      <c r="AL79" s="257"/>
      <c r="AM79" s="257"/>
      <c r="AN79" s="257"/>
      <c r="AO79" s="257"/>
      <c r="AP79" s="257"/>
      <c r="AQ79" s="257"/>
      <c r="AR79" s="257"/>
      <c r="AS79" s="257"/>
      <c r="AT79" s="251"/>
      <c r="AU79" s="376"/>
      <c r="AV79" s="376"/>
      <c r="AW79" s="34"/>
    </row>
    <row r="80" spans="1:49" s="1" customFormat="1" ht="15">
      <c r="A80" s="163"/>
      <c r="B80" s="163"/>
      <c r="C80" s="169"/>
      <c r="D80" s="169"/>
      <c r="E80" s="169"/>
      <c r="F80" s="170"/>
      <c r="G80" s="171"/>
      <c r="H80" s="171"/>
      <c r="I80" s="171"/>
      <c r="J80" s="171"/>
      <c r="K80" s="171"/>
      <c r="L80" s="85"/>
      <c r="M80" s="85"/>
      <c r="N80" s="240"/>
      <c r="O80" s="240"/>
      <c r="P80" s="240"/>
      <c r="Q80" s="240"/>
      <c r="R80" s="240"/>
      <c r="S80" s="169"/>
      <c r="T80" s="163"/>
      <c r="U80" s="163"/>
      <c r="V80" s="224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0"/>
      <c r="AT80" s="160"/>
      <c r="AW80" s="34"/>
    </row>
    <row r="81" spans="1:49" s="42" customFormat="1" ht="15.75">
      <c r="A81" s="172"/>
      <c r="B81" s="172"/>
      <c r="C81" s="172"/>
      <c r="D81" s="172"/>
      <c r="E81" s="172"/>
      <c r="F81" s="143"/>
      <c r="G81" s="159"/>
      <c r="H81" s="159"/>
      <c r="I81" s="159"/>
      <c r="J81" s="159"/>
      <c r="K81" s="159"/>
      <c r="L81" s="82"/>
      <c r="M81" s="82"/>
      <c r="N81" s="237"/>
      <c r="O81" s="237"/>
      <c r="P81" s="237"/>
      <c r="Q81" s="237"/>
      <c r="R81" s="237"/>
      <c r="S81" s="172"/>
      <c r="T81" s="172"/>
      <c r="U81" s="172"/>
      <c r="V81" s="228"/>
      <c r="W81" s="172"/>
      <c r="X81" s="172"/>
      <c r="Y81" s="172"/>
      <c r="Z81" s="357"/>
      <c r="AA81" s="172"/>
      <c r="AB81" s="172"/>
      <c r="AC81" s="172"/>
      <c r="AD81" s="172"/>
      <c r="AE81" s="172"/>
      <c r="AF81" s="172"/>
      <c r="AG81" s="172"/>
      <c r="AH81" s="357"/>
      <c r="AI81" s="172"/>
      <c r="AJ81" s="172"/>
      <c r="AK81" s="357"/>
      <c r="AL81" s="172"/>
      <c r="AM81" s="172"/>
      <c r="AN81" s="172"/>
      <c r="AO81" s="172"/>
      <c r="AP81" s="172"/>
      <c r="AQ81" s="172"/>
      <c r="AR81" s="172"/>
      <c r="AS81" s="152"/>
      <c r="AT81" s="152"/>
      <c r="AW81" s="34"/>
    </row>
    <row r="82" spans="12:13" ht="15">
      <c r="L82" s="8"/>
      <c r="M82" s="8"/>
    </row>
    <row r="83" spans="12:48" ht="15">
      <c r="L83" s="8"/>
      <c r="M83" s="8"/>
      <c r="AC83" s="229"/>
      <c r="AD83" s="229"/>
      <c r="AE83" s="229"/>
      <c r="AF83" s="229"/>
      <c r="AG83" s="229"/>
      <c r="AH83" s="359"/>
      <c r="AI83" s="229"/>
      <c r="AJ83" s="229"/>
      <c r="AK83" s="359"/>
      <c r="AL83" s="229"/>
      <c r="AM83" s="229"/>
      <c r="AN83" s="229"/>
      <c r="AO83" s="229"/>
      <c r="AP83" s="229"/>
      <c r="AQ83" s="229"/>
      <c r="AR83" s="229"/>
      <c r="AS83" s="229"/>
      <c r="AT83" s="229"/>
      <c r="AU83" s="54"/>
      <c r="AV83" s="60"/>
    </row>
    <row r="84" spans="12:48" ht="15">
      <c r="L84" s="8"/>
      <c r="M84" s="8"/>
      <c r="AU84" s="5"/>
      <c r="AV84" s="5"/>
    </row>
    <row r="85" spans="1:48" ht="15">
      <c r="A85" s="175"/>
      <c r="F85" s="176"/>
      <c r="G85" s="177"/>
      <c r="H85" s="177"/>
      <c r="I85" s="177"/>
      <c r="L85" s="86"/>
      <c r="M85" s="86"/>
      <c r="AU85" s="5"/>
      <c r="AV85" s="61"/>
    </row>
    <row r="86" spans="1:48" ht="15">
      <c r="A86" s="175"/>
      <c r="F86" s="176"/>
      <c r="G86" s="178"/>
      <c r="L86" s="79"/>
      <c r="M86" s="87"/>
      <c r="N86" s="242"/>
      <c r="O86" s="243"/>
      <c r="P86" s="243"/>
      <c r="Q86" s="243"/>
      <c r="R86" s="243"/>
      <c r="AU86" s="5"/>
      <c r="AV86" s="61"/>
    </row>
    <row r="87" spans="1:48" ht="15">
      <c r="A87" s="175"/>
      <c r="F87" s="176"/>
      <c r="G87" s="178"/>
      <c r="L87" s="79"/>
      <c r="M87" s="87"/>
      <c r="N87" s="242"/>
      <c r="O87" s="243"/>
      <c r="P87" s="243"/>
      <c r="Q87" s="243"/>
      <c r="R87" s="243"/>
      <c r="AU87" s="5"/>
      <c r="AV87" s="61"/>
    </row>
    <row r="88" spans="1:48" ht="15">
      <c r="A88" s="175"/>
      <c r="F88" s="176"/>
      <c r="G88" s="178"/>
      <c r="L88" s="79"/>
      <c r="M88" s="87"/>
      <c r="N88" s="242"/>
      <c r="O88" s="243"/>
      <c r="P88" s="243"/>
      <c r="Q88" s="243"/>
      <c r="R88" s="243"/>
      <c r="AU88" s="5"/>
      <c r="AV88" s="61"/>
    </row>
    <row r="89" spans="1:48" ht="15">
      <c r="A89" s="175"/>
      <c r="F89" s="176"/>
      <c r="G89" s="178"/>
      <c r="L89" s="79"/>
      <c r="M89" s="87"/>
      <c r="N89" s="242"/>
      <c r="O89" s="243"/>
      <c r="P89" s="243"/>
      <c r="Q89" s="243"/>
      <c r="R89" s="243"/>
      <c r="AU89" s="5"/>
      <c r="AV89" s="61"/>
    </row>
    <row r="90" spans="1:48" ht="15">
      <c r="A90" s="175"/>
      <c r="F90" s="176"/>
      <c r="G90" s="178"/>
      <c r="L90" s="79"/>
      <c r="M90" s="87"/>
      <c r="N90" s="242"/>
      <c r="O90" s="243"/>
      <c r="P90" s="243"/>
      <c r="Q90" s="243"/>
      <c r="R90" s="243"/>
      <c r="AU90" s="5"/>
      <c r="AV90" s="61"/>
    </row>
    <row r="91" spans="1:48" ht="15">
      <c r="A91" s="175"/>
      <c r="F91" s="176"/>
      <c r="G91" s="178"/>
      <c r="L91" s="79"/>
      <c r="M91" s="87"/>
      <c r="N91" s="242"/>
      <c r="O91" s="243"/>
      <c r="P91" s="243"/>
      <c r="Q91" s="243"/>
      <c r="R91" s="243"/>
      <c r="AU91" s="5"/>
      <c r="AV91" s="61"/>
    </row>
    <row r="92" spans="1:48" ht="15">
      <c r="A92" s="175"/>
      <c r="F92" s="176"/>
      <c r="G92" s="178"/>
      <c r="L92" s="79"/>
      <c r="M92" s="87"/>
      <c r="N92" s="242"/>
      <c r="O92" s="243"/>
      <c r="P92" s="243"/>
      <c r="Q92" s="243"/>
      <c r="R92" s="243"/>
      <c r="AU92" s="5"/>
      <c r="AV92" s="61"/>
    </row>
    <row r="93" spans="1:48" ht="15">
      <c r="A93" s="175"/>
      <c r="F93" s="176"/>
      <c r="G93" s="178"/>
      <c r="L93" s="79"/>
      <c r="M93" s="87"/>
      <c r="N93" s="242"/>
      <c r="O93" s="243"/>
      <c r="P93" s="243"/>
      <c r="Q93" s="243"/>
      <c r="R93" s="243"/>
      <c r="AU93" s="5"/>
      <c r="AV93" s="61"/>
    </row>
    <row r="94" spans="1:48" ht="15">
      <c r="A94" s="175"/>
      <c r="F94" s="176"/>
      <c r="G94" s="178"/>
      <c r="L94" s="79"/>
      <c r="M94" s="87"/>
      <c r="N94" s="242"/>
      <c r="O94" s="243"/>
      <c r="P94" s="243"/>
      <c r="Q94" s="243"/>
      <c r="R94" s="243"/>
      <c r="AU94" s="5"/>
      <c r="AV94" s="5"/>
    </row>
    <row r="95" spans="12:48" ht="15">
      <c r="L95" s="8"/>
      <c r="M95" s="8"/>
      <c r="AU95" s="62"/>
      <c r="AV95" s="61"/>
    </row>
    <row r="96" spans="12:13" ht="15">
      <c r="L96" s="8"/>
      <c r="M96" s="8"/>
    </row>
    <row r="97" spans="12:13" ht="15">
      <c r="L97" s="8"/>
      <c r="M97" s="8"/>
    </row>
    <row r="98" spans="12:13" ht="15">
      <c r="L98" s="8"/>
      <c r="M98" s="8"/>
    </row>
    <row r="99" spans="12:13" ht="15">
      <c r="L99" s="8"/>
      <c r="M99" s="8"/>
    </row>
    <row r="100" spans="12:13" ht="15">
      <c r="L100" s="8"/>
      <c r="M100" s="8"/>
    </row>
    <row r="101" spans="12:13" ht="15">
      <c r="L101" s="8"/>
      <c r="M101" s="8"/>
    </row>
    <row r="102" spans="12:13" ht="15">
      <c r="L102" s="8"/>
      <c r="M102" s="8"/>
    </row>
    <row r="103" spans="12:13" ht="15">
      <c r="L103" s="8"/>
      <c r="M103" s="8"/>
    </row>
    <row r="104" spans="12:13" ht="15">
      <c r="L104" s="8"/>
      <c r="M104" s="8"/>
    </row>
    <row r="105" spans="12:13" ht="15">
      <c r="L105" s="8"/>
      <c r="M105" s="8"/>
    </row>
    <row r="106" spans="12:13" ht="15">
      <c r="L106" s="8"/>
      <c r="M106" s="8"/>
    </row>
    <row r="107" spans="12:13" ht="15">
      <c r="L107" s="8"/>
      <c r="M107" s="8"/>
    </row>
    <row r="108" spans="12:13" ht="15">
      <c r="L108" s="8"/>
      <c r="M108" s="8"/>
    </row>
    <row r="109" spans="12:13" ht="15">
      <c r="L109" s="8"/>
      <c r="M109" s="8"/>
    </row>
    <row r="110" spans="12:13" ht="15">
      <c r="L110" s="8"/>
      <c r="M110" s="8"/>
    </row>
    <row r="111" spans="12:13" ht="15">
      <c r="L111" s="8"/>
      <c r="M111" s="8"/>
    </row>
    <row r="112" spans="12:13" ht="15">
      <c r="L112" s="8"/>
      <c r="M112" s="8"/>
    </row>
    <row r="113" spans="12:13" ht="15">
      <c r="L113" s="8"/>
      <c r="M113" s="8"/>
    </row>
    <row r="114" spans="12:13" ht="15">
      <c r="L114" s="8"/>
      <c r="M114" s="8"/>
    </row>
    <row r="115" spans="12:13" ht="15">
      <c r="L115" s="8"/>
      <c r="M115" s="8"/>
    </row>
    <row r="116" spans="12:13" ht="15">
      <c r="L116" s="8"/>
      <c r="M116" s="8"/>
    </row>
    <row r="117" spans="12:13" ht="15">
      <c r="L117" s="8"/>
      <c r="M117" s="8"/>
    </row>
    <row r="118" spans="12:13" ht="15">
      <c r="L118" s="8"/>
      <c r="M118" s="8"/>
    </row>
    <row r="119" spans="12:13" ht="15">
      <c r="L119" s="8"/>
      <c r="M119" s="8"/>
    </row>
    <row r="120" spans="12:13" ht="15">
      <c r="L120" s="8"/>
      <c r="M120" s="8"/>
    </row>
    <row r="121" spans="12:13" ht="15">
      <c r="L121" s="8"/>
      <c r="M121" s="8"/>
    </row>
    <row r="122" spans="12:13" ht="15">
      <c r="L122" s="8"/>
      <c r="M122" s="8"/>
    </row>
    <row r="123" spans="12:13" ht="15">
      <c r="L123" s="8"/>
      <c r="M123" s="8"/>
    </row>
    <row r="124" spans="12:13" ht="15">
      <c r="L124" s="8"/>
      <c r="M124" s="8"/>
    </row>
    <row r="125" spans="12:13" ht="15">
      <c r="L125" s="8"/>
      <c r="M125" s="8"/>
    </row>
    <row r="126" spans="12:13" ht="15">
      <c r="L126" s="8"/>
      <c r="M126" s="8"/>
    </row>
    <row r="127" spans="12:13" ht="15">
      <c r="L127" s="8"/>
      <c r="M127" s="8"/>
    </row>
    <row r="128" spans="12:13" ht="15">
      <c r="L128" s="8"/>
      <c r="M128" s="8"/>
    </row>
    <row r="129" spans="12:13" ht="15">
      <c r="L129" s="8"/>
      <c r="M129" s="8"/>
    </row>
    <row r="130" spans="12:13" ht="15">
      <c r="L130" s="8"/>
      <c r="M130" s="8"/>
    </row>
    <row r="131" spans="12:13" ht="15">
      <c r="L131" s="8"/>
      <c r="M131" s="8"/>
    </row>
    <row r="132" spans="12:13" ht="15">
      <c r="L132" s="8"/>
      <c r="M132" s="8"/>
    </row>
    <row r="133" spans="12:13" ht="15">
      <c r="L133" s="8"/>
      <c r="M133" s="8"/>
    </row>
    <row r="134" spans="12:13" ht="15">
      <c r="L134" s="8"/>
      <c r="M134" s="8"/>
    </row>
    <row r="135" spans="12:13" ht="15">
      <c r="L135" s="8"/>
      <c r="M135" s="8"/>
    </row>
    <row r="136" spans="12:13" ht="15">
      <c r="L136" s="8"/>
      <c r="M136" s="8"/>
    </row>
    <row r="137" spans="12:13" ht="15">
      <c r="L137" s="8"/>
      <c r="M137" s="8"/>
    </row>
    <row r="138" spans="12:13" ht="15">
      <c r="L138" s="8"/>
      <c r="M138" s="8"/>
    </row>
    <row r="139" spans="12:13" ht="15">
      <c r="L139" s="8"/>
      <c r="M139" s="8"/>
    </row>
    <row r="140" spans="12:13" ht="15">
      <c r="L140" s="8"/>
      <c r="M140" s="8"/>
    </row>
    <row r="141" spans="12:13" ht="15">
      <c r="L141" s="8"/>
      <c r="M141" s="8"/>
    </row>
    <row r="142" spans="12:13" ht="15">
      <c r="L142" s="8"/>
      <c r="M142" s="8"/>
    </row>
    <row r="143" spans="12:13" ht="15">
      <c r="L143" s="8"/>
      <c r="M143" s="8"/>
    </row>
    <row r="144" spans="12:13" ht="15">
      <c r="L144" s="8"/>
      <c r="M144" s="8"/>
    </row>
    <row r="145" spans="12:13" ht="15">
      <c r="L145" s="8"/>
      <c r="M145" s="8"/>
    </row>
    <row r="146" spans="12:13" ht="15">
      <c r="L146" s="8"/>
      <c r="M146" s="8"/>
    </row>
    <row r="147" spans="12:13" ht="15">
      <c r="L147" s="8"/>
      <c r="M147" s="8"/>
    </row>
    <row r="148" spans="12:13" ht="15">
      <c r="L148" s="8"/>
      <c r="M148" s="8"/>
    </row>
    <row r="149" spans="12:13" ht="15">
      <c r="L149" s="8"/>
      <c r="M149" s="8"/>
    </row>
    <row r="150" spans="12:13" ht="15">
      <c r="L150" s="8"/>
      <c r="M150" s="8"/>
    </row>
    <row r="151" spans="12:13" ht="15">
      <c r="L151" s="8"/>
      <c r="M151" s="8"/>
    </row>
    <row r="152" spans="12:13" ht="15">
      <c r="L152" s="8"/>
      <c r="M152" s="8"/>
    </row>
    <row r="153" spans="12:13" ht="15">
      <c r="L153" s="8"/>
      <c r="M153" s="8"/>
    </row>
    <row r="154" spans="12:13" ht="15">
      <c r="L154" s="8"/>
      <c r="M154" s="8"/>
    </row>
    <row r="155" spans="12:13" ht="15">
      <c r="L155" s="8"/>
      <c r="M155" s="8"/>
    </row>
    <row r="156" spans="12:13" ht="15">
      <c r="L156" s="8"/>
      <c r="M156" s="8"/>
    </row>
    <row r="157" spans="12:13" ht="15">
      <c r="L157" s="8"/>
      <c r="M157" s="8"/>
    </row>
    <row r="158" spans="12:13" ht="15">
      <c r="L158" s="8"/>
      <c r="M158" s="8"/>
    </row>
    <row r="159" spans="12:13" ht="15">
      <c r="L159" s="8"/>
      <c r="M159" s="8"/>
    </row>
    <row r="160" spans="12:13" ht="15">
      <c r="L160" s="8"/>
      <c r="M160" s="8"/>
    </row>
    <row r="161" spans="12:13" ht="15">
      <c r="L161" s="8"/>
      <c r="M161" s="8"/>
    </row>
    <row r="162" spans="12:13" ht="15">
      <c r="L162" s="8"/>
      <c r="M162" s="8"/>
    </row>
    <row r="163" spans="12:13" ht="15">
      <c r="L163" s="8"/>
      <c r="M163" s="8"/>
    </row>
    <row r="164" spans="12:13" ht="15">
      <c r="L164" s="8"/>
      <c r="M164" s="8"/>
    </row>
    <row r="165" spans="12:13" ht="15">
      <c r="L165" s="8"/>
      <c r="M165" s="8"/>
    </row>
    <row r="166" spans="12:13" ht="15">
      <c r="L166" s="8"/>
      <c r="M166" s="8"/>
    </row>
    <row r="167" spans="12:13" ht="15">
      <c r="L167" s="8"/>
      <c r="M167" s="8"/>
    </row>
    <row r="168" spans="12:13" ht="15">
      <c r="L168" s="8"/>
      <c r="M168" s="8"/>
    </row>
    <row r="169" spans="12:13" ht="15">
      <c r="L169" s="8"/>
      <c r="M169" s="8"/>
    </row>
    <row r="170" spans="12:13" ht="15">
      <c r="L170" s="8"/>
      <c r="M170" s="8"/>
    </row>
    <row r="171" spans="12:13" ht="15">
      <c r="L171" s="8"/>
      <c r="M171" s="8"/>
    </row>
    <row r="172" spans="12:13" ht="15">
      <c r="L172" s="8"/>
      <c r="M172" s="8"/>
    </row>
    <row r="173" spans="12:13" ht="15">
      <c r="L173" s="8"/>
      <c r="M173" s="8"/>
    </row>
    <row r="174" spans="12:13" ht="15">
      <c r="L174" s="8"/>
      <c r="M174" s="8"/>
    </row>
    <row r="175" spans="12:13" ht="15">
      <c r="L175" s="8"/>
      <c r="M175" s="8"/>
    </row>
    <row r="176" spans="12:13" ht="15">
      <c r="L176" s="8"/>
      <c r="M176" s="8"/>
    </row>
    <row r="177" spans="12:13" ht="15">
      <c r="L177" s="8"/>
      <c r="M177" s="8"/>
    </row>
    <row r="178" spans="12:13" ht="15">
      <c r="L178" s="8"/>
      <c r="M178" s="8"/>
    </row>
    <row r="179" spans="12:13" ht="15">
      <c r="L179" s="8"/>
      <c r="M179" s="8"/>
    </row>
    <row r="180" spans="12:13" ht="15">
      <c r="L180" s="8"/>
      <c r="M180" s="8"/>
    </row>
    <row r="181" spans="12:13" ht="15">
      <c r="L181" s="8"/>
      <c r="M181" s="8"/>
    </row>
    <row r="182" spans="12:13" ht="15">
      <c r="L182" s="8"/>
      <c r="M182" s="8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</sheetData>
  <sheetProtection formatCells="0" formatColumns="0" formatRows="0" insertColumns="0" insertRows="0" insertHyperlinks="0" deleteColumns="0" deleteRows="0" sort="0" autoFilter="0" pivotTables="0"/>
  <mergeCells count="1">
    <mergeCell ref="AJ71:AV76"/>
  </mergeCells>
  <conditionalFormatting sqref="AW10">
    <cfRule type="expression" priority="1" dxfId="0" stopIfTrue="1">
      <formula>AND($L10&lt;AX$8,$M10&gt;=AW$8,$S10&lt;&gt;"A")</formula>
    </cfRule>
  </conditionalFormatting>
  <conditionalFormatting sqref="AW11:AW64 AW65:BJ65 AX10:BJ64 BK10:CR65">
    <cfRule type="expression" priority="2" dxfId="0" stopIfTrue="1">
      <formula>AND($L10&lt;AX$8,$M10&gt;=AW$8,$S10&lt;&gt;"A")</formula>
    </cfRule>
    <cfRule type="expression" priority="3" dxfId="1" stopIfTrue="1">
      <formula>AND($L10&lt;AX$8,$M10&gt;=AW$8,$S10="A")</formula>
    </cfRule>
  </conditionalFormatting>
  <printOptions gridLines="1"/>
  <pageMargins left="0.17" right="0.17" top="0.49" bottom="0.54" header="0.21" footer="0.17"/>
  <pageSetup horizontalDpi="600" verticalDpi="600" orientation="landscape" scale="65" r:id="rId1"/>
  <headerFooter alignWithMargins="0">
    <oddFooter xml:space="preserve">&amp;L&amp;F&amp;C&amp;A Page &amp;P of &amp;N&amp;R&amp;D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56" t="str">
        <f>+'Tab B Cost &amp; Schedule Estimate'!B1</f>
        <v>Cost Center:</v>
      </c>
      <c r="B1" s="6"/>
      <c r="D1" s="396">
        <f>+'Tab A Description'!B3</f>
        <v>1170</v>
      </c>
      <c r="F1" s="6"/>
      <c r="G1" s="6"/>
      <c r="I1" s="7"/>
    </row>
    <row r="2" spans="1:9" ht="18" customHeight="1">
      <c r="A2" s="56" t="str">
        <f>+'Tab B Cost &amp; Schedule Estimate'!B2</f>
        <v>Job Number:</v>
      </c>
      <c r="B2" s="6"/>
      <c r="D2" s="396">
        <f>+'Tab A Description'!B4</f>
        <v>3400</v>
      </c>
      <c r="F2" s="6"/>
      <c r="G2" s="6"/>
      <c r="I2" s="7"/>
    </row>
    <row r="3" spans="1:9" ht="18" customHeight="1">
      <c r="A3" s="56" t="str">
        <f>+'Tab B Cost &amp; Schedule Estimate'!B3</f>
        <v>Job Title: </v>
      </c>
      <c r="B3" s="6"/>
      <c r="D3" s="396" t="str">
        <f>+'Tab A Description'!B5</f>
        <v>Gas Delivery System Modifications</v>
      </c>
      <c r="F3" s="6"/>
      <c r="G3" s="6"/>
      <c r="I3" s="7"/>
    </row>
    <row r="4" spans="1:9" ht="18" customHeight="1">
      <c r="A4" s="56" t="str">
        <f>+'Tab B Cost &amp; Schedule Estimate'!B4</f>
        <v>Job Manager: </v>
      </c>
      <c r="B4" s="6"/>
      <c r="D4" s="396" t="str">
        <f>+'Tab A Description'!B6</f>
        <v>William Blanchard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1</v>
      </c>
    </row>
    <row r="8" spans="1:20" ht="26.25">
      <c r="A8" s="10"/>
      <c r="D8" s="12" t="s">
        <v>3</v>
      </c>
      <c r="E8" s="12" t="s">
        <v>4</v>
      </c>
      <c r="F8" s="12" t="s">
        <v>5</v>
      </c>
      <c r="G8" s="14" t="s">
        <v>8</v>
      </c>
      <c r="H8" s="13" t="s">
        <v>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2</v>
      </c>
      <c r="D9" s="4"/>
      <c r="E9" s="4"/>
      <c r="F9" s="4" t="s">
        <v>171</v>
      </c>
      <c r="G9" s="4">
        <v>20</v>
      </c>
      <c r="H9" s="400"/>
      <c r="I9" s="400"/>
      <c r="J9" s="400"/>
      <c r="K9" s="400"/>
      <c r="L9" s="400"/>
      <c r="M9" s="400"/>
      <c r="N9" s="400"/>
      <c r="O9" s="400"/>
      <c r="P9" s="400"/>
      <c r="Q9" s="400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6</v>
      </c>
      <c r="D11" s="4"/>
      <c r="E11" s="4"/>
      <c r="F11" s="4" t="s">
        <v>170</v>
      </c>
      <c r="G11" s="4">
        <v>20</v>
      </c>
      <c r="H11" s="400"/>
      <c r="I11" s="400"/>
      <c r="J11" s="400"/>
      <c r="K11" s="400"/>
      <c r="L11" s="400"/>
      <c r="M11" s="400"/>
      <c r="N11" s="400"/>
      <c r="O11" s="400"/>
      <c r="P11" s="400"/>
      <c r="Q11" s="400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14</v>
      </c>
    </row>
    <row r="15" spans="6:17" s="45" customFormat="1" ht="12.75">
      <c r="F15" s="46"/>
      <c r="G15" s="46"/>
      <c r="N15" s="401" t="s">
        <v>15</v>
      </c>
      <c r="O15" s="401"/>
      <c r="P15" s="47" t="s">
        <v>16</v>
      </c>
      <c r="Q15" s="48"/>
    </row>
    <row r="16" spans="1:17" s="49" customFormat="1" ht="25.5">
      <c r="A16" s="58"/>
      <c r="B16" s="402" t="s">
        <v>17</v>
      </c>
      <c r="C16" s="402"/>
      <c r="D16" s="402"/>
      <c r="E16" s="402"/>
      <c r="F16" s="402"/>
      <c r="G16" s="59" t="s">
        <v>18</v>
      </c>
      <c r="H16" s="402" t="s">
        <v>19</v>
      </c>
      <c r="I16" s="402"/>
      <c r="J16" s="402"/>
      <c r="K16" s="402" t="s">
        <v>20</v>
      </c>
      <c r="L16" s="402"/>
      <c r="M16" s="402"/>
      <c r="N16" s="58" t="s">
        <v>95</v>
      </c>
      <c r="O16" s="58" t="s">
        <v>96</v>
      </c>
      <c r="P16" s="59" t="s">
        <v>97</v>
      </c>
      <c r="Q16" s="59" t="s">
        <v>98</v>
      </c>
    </row>
    <row r="17" spans="1:17" s="344" customFormat="1" ht="36.75" customHeight="1">
      <c r="A17" s="344">
        <v>1</v>
      </c>
      <c r="B17" s="403" t="s">
        <v>172</v>
      </c>
      <c r="C17" s="403"/>
      <c r="D17" s="403"/>
      <c r="E17" s="403"/>
      <c r="F17" s="403"/>
      <c r="G17" s="346" t="s">
        <v>188</v>
      </c>
      <c r="H17" s="404" t="s">
        <v>173</v>
      </c>
      <c r="I17" s="404"/>
      <c r="J17" s="404"/>
      <c r="K17" s="403" t="s">
        <v>174</v>
      </c>
      <c r="L17" s="403"/>
      <c r="M17" s="403"/>
      <c r="P17" s="345"/>
      <c r="Q17" s="345"/>
    </row>
    <row r="18" spans="1:17" s="58" customFormat="1" ht="36.75" customHeight="1">
      <c r="A18" s="58">
        <v>2</v>
      </c>
      <c r="B18" s="399"/>
      <c r="C18" s="399"/>
      <c r="D18" s="399"/>
      <c r="E18" s="399"/>
      <c r="F18" s="399"/>
      <c r="G18" s="59"/>
      <c r="H18" s="399"/>
      <c r="I18" s="399"/>
      <c r="J18" s="399"/>
      <c r="K18" s="399"/>
      <c r="L18" s="399"/>
      <c r="M18" s="399"/>
      <c r="P18" s="59"/>
      <c r="Q18" s="59"/>
    </row>
    <row r="19" spans="1:17" s="58" customFormat="1" ht="36.75" customHeight="1">
      <c r="A19" s="58">
        <v>3</v>
      </c>
      <c r="B19" s="399"/>
      <c r="C19" s="399"/>
      <c r="D19" s="399"/>
      <c r="E19" s="399"/>
      <c r="F19" s="399"/>
      <c r="G19" s="59"/>
      <c r="H19" s="399"/>
      <c r="I19" s="399"/>
      <c r="J19" s="399"/>
      <c r="K19" s="399"/>
      <c r="L19" s="399"/>
      <c r="M19" s="399"/>
      <c r="P19" s="59"/>
      <c r="Q19" s="59"/>
    </row>
    <row r="20" spans="1:17" s="58" customFormat="1" ht="36.75" customHeight="1">
      <c r="A20" s="58">
        <v>4</v>
      </c>
      <c r="B20" s="399"/>
      <c r="C20" s="399"/>
      <c r="D20" s="399"/>
      <c r="E20" s="399"/>
      <c r="F20" s="399"/>
      <c r="G20" s="59"/>
      <c r="H20" s="399"/>
      <c r="I20" s="399"/>
      <c r="J20" s="399"/>
      <c r="K20" s="399"/>
      <c r="L20" s="399"/>
      <c r="M20" s="399"/>
      <c r="P20" s="59"/>
      <c r="Q20" s="59"/>
    </row>
    <row r="21" spans="1:13" s="51" customFormat="1" ht="36.75" customHeight="1">
      <c r="A21" s="59">
        <v>5</v>
      </c>
      <c r="B21" s="399"/>
      <c r="C21" s="399"/>
      <c r="D21" s="399"/>
      <c r="E21" s="399"/>
      <c r="F21" s="399"/>
      <c r="G21" s="50"/>
      <c r="H21" s="399"/>
      <c r="I21" s="399"/>
      <c r="J21" s="399"/>
      <c r="K21" s="399"/>
      <c r="L21" s="399"/>
      <c r="M21" s="399"/>
    </row>
    <row r="22" spans="2:13" s="51" customFormat="1" ht="12.75">
      <c r="B22" s="399"/>
      <c r="C22" s="399"/>
      <c r="D22" s="399"/>
      <c r="E22" s="399"/>
      <c r="F22" s="399"/>
      <c r="G22" s="50"/>
      <c r="H22" s="399"/>
      <c r="I22" s="399"/>
      <c r="J22" s="399"/>
      <c r="K22" s="399"/>
      <c r="L22" s="399"/>
      <c r="M22" s="399"/>
    </row>
    <row r="23" spans="5:8" ht="12.75">
      <c r="E23" s="3"/>
      <c r="F23" s="3"/>
      <c r="G23" s="3"/>
      <c r="H23" s="3"/>
    </row>
    <row r="24" spans="1:8" s="1" customFormat="1" ht="12.75">
      <c r="A24" s="1" t="s">
        <v>13</v>
      </c>
      <c r="E24" s="4"/>
      <c r="F24" s="4"/>
      <c r="G24" s="4"/>
      <c r="H24" s="4"/>
    </row>
    <row r="25" spans="1:8" s="1" customFormat="1" ht="12.75">
      <c r="A25" s="70" t="s">
        <v>99</v>
      </c>
      <c r="B25" s="1" t="s">
        <v>21</v>
      </c>
      <c r="E25" s="4"/>
      <c r="F25" s="4"/>
      <c r="G25" s="4"/>
      <c r="H25" s="4"/>
    </row>
    <row r="26" spans="1:2" s="1" customFormat="1" ht="12.75">
      <c r="A26" s="70" t="s">
        <v>100</v>
      </c>
      <c r="B26" s="1" t="s">
        <v>22</v>
      </c>
    </row>
    <row r="27" s="1" customFormat="1" ht="12.75">
      <c r="B27" s="1" t="s">
        <v>23</v>
      </c>
    </row>
    <row r="28" spans="1:2" s="1" customFormat="1" ht="12.75">
      <c r="A28" s="70" t="s">
        <v>101</v>
      </c>
      <c r="B28" s="1" t="s">
        <v>24</v>
      </c>
    </row>
    <row r="29" s="1" customFormat="1" ht="12.75">
      <c r="B29" s="1" t="s">
        <v>25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93" t="s">
        <v>127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3</v>
      </c>
      <c r="J33" s="92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92" t="s">
        <v>128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9</v>
      </c>
      <c r="H35" s="3"/>
      <c r="I35" s="30"/>
      <c r="J35" s="92" t="s">
        <v>129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92" t="s">
        <v>130</v>
      </c>
    </row>
    <row r="37" spans="5:9" ht="15">
      <c r="E37" s="3"/>
      <c r="F37" s="3"/>
      <c r="G37" s="3"/>
      <c r="H37" s="3"/>
      <c r="I37" s="30" t="s">
        <v>4</v>
      </c>
    </row>
    <row r="38" spans="9:10" ht="15">
      <c r="I38" s="30"/>
      <c r="J38" t="s">
        <v>131</v>
      </c>
    </row>
    <row r="39" spans="9:10" ht="15">
      <c r="I39" s="30"/>
      <c r="J39" t="s">
        <v>132</v>
      </c>
    </row>
    <row r="40" spans="9:10" ht="15">
      <c r="I40" s="30"/>
      <c r="J40" t="s">
        <v>133</v>
      </c>
    </row>
    <row r="41" ht="15">
      <c r="I41" s="30" t="s">
        <v>5</v>
      </c>
    </row>
    <row r="42" spans="9:10" ht="15">
      <c r="I42" s="30"/>
      <c r="J42" t="s">
        <v>134</v>
      </c>
    </row>
    <row r="43" spans="9:10" ht="15">
      <c r="I43" s="30"/>
      <c r="J43" t="s">
        <v>135</v>
      </c>
    </row>
    <row r="44" spans="9:10" ht="15">
      <c r="I44" s="30"/>
      <c r="J44" t="s">
        <v>136</v>
      </c>
    </row>
    <row r="45" spans="9:10" ht="15">
      <c r="I45" s="30"/>
      <c r="J45" t="s">
        <v>137</v>
      </c>
    </row>
    <row r="46" spans="9:10" ht="15.75">
      <c r="I46" s="93"/>
      <c r="J46" s="30"/>
    </row>
    <row r="47" spans="9:10" ht="15.75">
      <c r="I47" s="93" t="s">
        <v>138</v>
      </c>
      <c r="J47" s="30"/>
    </row>
    <row r="48" ht="15">
      <c r="I48" s="30" t="s">
        <v>5</v>
      </c>
    </row>
    <row r="49" spans="9:10" ht="15">
      <c r="I49" s="30"/>
      <c r="J49" t="s">
        <v>139</v>
      </c>
    </row>
    <row r="50" spans="9:10" ht="15">
      <c r="I50" s="30"/>
      <c r="J50" t="s">
        <v>140</v>
      </c>
    </row>
    <row r="51" spans="9:10" ht="15">
      <c r="I51" s="30"/>
      <c r="J51" t="s">
        <v>141</v>
      </c>
    </row>
    <row r="52" spans="9:10" ht="15">
      <c r="I52" s="30"/>
      <c r="J52" t="s">
        <v>142</v>
      </c>
    </row>
    <row r="53" ht="15">
      <c r="I53" s="30" t="s">
        <v>4</v>
      </c>
    </row>
    <row r="54" spans="9:10" ht="15">
      <c r="I54" s="30"/>
      <c r="J54" t="s">
        <v>143</v>
      </c>
    </row>
    <row r="55" spans="9:10" ht="15">
      <c r="I55" s="30"/>
      <c r="J55" t="s">
        <v>144</v>
      </c>
    </row>
    <row r="56" spans="9:10" ht="15">
      <c r="I56" s="30"/>
      <c r="J56" t="s">
        <v>145</v>
      </c>
    </row>
    <row r="57" ht="15">
      <c r="I57" s="30" t="s">
        <v>3</v>
      </c>
    </row>
    <row r="58" spans="9:10" ht="15">
      <c r="I58" s="30"/>
      <c r="J58" t="s">
        <v>146</v>
      </c>
    </row>
    <row r="59" ht="12.75">
      <c r="J59" t="s">
        <v>147</v>
      </c>
    </row>
    <row r="60" ht="12.75">
      <c r="J60" t="s">
        <v>148</v>
      </c>
    </row>
    <row r="61" ht="12.75">
      <c r="J61" t="s">
        <v>149</v>
      </c>
    </row>
  </sheetData>
  <mergeCells count="24">
    <mergeCell ref="K17:M17"/>
    <mergeCell ref="K18:M18"/>
    <mergeCell ref="K19:M19"/>
    <mergeCell ref="K20:M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85" r:id="rId2"/>
  <headerFooter alignWithMargins="0">
    <oddFooter xml:space="preserve">&amp;L&amp;F&amp;C&amp;A    &amp;P of &amp;N&amp;R&amp;D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75" zoomScaleNormal="75" workbookViewId="0" topLeftCell="A1">
      <selection activeCell="D13" sqref="D13"/>
    </sheetView>
  </sheetViews>
  <sheetFormatPr defaultColWidth="9.140625" defaultRowHeight="12.75"/>
  <cols>
    <col min="1" max="1" width="45.57421875" style="0" customWidth="1"/>
    <col min="2" max="2" width="9.28125" style="0" bestFit="1" customWidth="1"/>
    <col min="3" max="3" width="10.28125" style="290" bestFit="1" customWidth="1"/>
    <col min="4" max="4" width="62.28125" style="290" bestFit="1" customWidth="1"/>
    <col min="5" max="5" width="29.28125" style="290" bestFit="1" customWidth="1"/>
    <col min="6" max="6" width="5.28125" style="290" bestFit="1" customWidth="1"/>
    <col min="7" max="7" width="12.421875" style="0" bestFit="1" customWidth="1"/>
    <col min="8" max="8" width="10.421875" style="0" bestFit="1" customWidth="1"/>
    <col min="9" max="9" width="8.7109375" style="0" customWidth="1"/>
    <col min="10" max="10" width="9.00390625" style="0" customWidth="1"/>
    <col min="11" max="11" width="6.140625" style="0" bestFit="1" customWidth="1"/>
    <col min="12" max="12" width="6.28125" style="0" bestFit="1" customWidth="1"/>
    <col min="13" max="14" width="5.8515625" style="0" bestFit="1" customWidth="1"/>
    <col min="15" max="15" width="4.28125" style="0" bestFit="1" customWidth="1"/>
    <col min="16" max="16" width="1.7109375" style="0" customWidth="1"/>
    <col min="17" max="17" width="70.28125" style="0" customWidth="1"/>
    <col min="18" max="18" width="12.00390625" style="4" customWidth="1"/>
    <col min="19" max="19" width="13.57421875" style="290" customWidth="1"/>
  </cols>
  <sheetData>
    <row r="1" spans="1:19" ht="18" customHeight="1">
      <c r="A1" s="56" t="str">
        <f>+'Tab B Cost &amp; Schedule Estimate'!B1</f>
        <v>Cost Center:</v>
      </c>
      <c r="B1" s="396">
        <f>+'Tab A Description'!B3</f>
        <v>1170</v>
      </c>
      <c r="D1"/>
      <c r="E1" s="6"/>
      <c r="F1" s="6"/>
      <c r="H1" s="7"/>
      <c r="R1"/>
      <c r="S1"/>
    </row>
    <row r="2" spans="1:19" ht="18" customHeight="1">
      <c r="A2" s="56" t="str">
        <f>+'Tab B Cost &amp; Schedule Estimate'!B2</f>
        <v>Job Number:</v>
      </c>
      <c r="B2" s="396">
        <f>+'Tab A Description'!B4</f>
        <v>3400</v>
      </c>
      <c r="D2"/>
      <c r="E2" s="6"/>
      <c r="F2" s="6"/>
      <c r="H2" s="7"/>
      <c r="R2"/>
      <c r="S2"/>
    </row>
    <row r="3" spans="1:19" ht="18" customHeight="1">
      <c r="A3" s="56" t="str">
        <f>+'Tab B Cost &amp; Schedule Estimate'!B3</f>
        <v>Job Title: </v>
      </c>
      <c r="B3" s="396" t="str">
        <f>+'Tab A Description'!B5</f>
        <v>Gas Delivery System Modifications</v>
      </c>
      <c r="D3"/>
      <c r="E3" s="6"/>
      <c r="F3" s="6"/>
      <c r="H3" s="7"/>
      <c r="R3"/>
      <c r="S3"/>
    </row>
    <row r="4" spans="1:19" ht="18" customHeight="1">
      <c r="A4" s="56" t="str">
        <f>+'Tab B Cost &amp; Schedule Estimate'!B4</f>
        <v>Job Manager: </v>
      </c>
      <c r="B4" s="396" t="str">
        <f>+'Tab A Description'!B6</f>
        <v>William Blanchard</v>
      </c>
      <c r="D4"/>
      <c r="E4" s="6"/>
      <c r="F4" s="6"/>
      <c r="H4" s="7"/>
      <c r="R4"/>
      <c r="S4"/>
    </row>
    <row r="5" spans="3:19" ht="12.75">
      <c r="C5"/>
      <c r="D5"/>
      <c r="E5"/>
      <c r="F5"/>
      <c r="R5"/>
      <c r="S5"/>
    </row>
    <row r="6" spans="1:8" ht="20.25">
      <c r="A6" s="6"/>
      <c r="B6" s="6"/>
      <c r="C6" s="298"/>
      <c r="D6" s="299"/>
      <c r="E6"/>
      <c r="F6"/>
      <c r="H6" s="290"/>
    </row>
    <row r="7" spans="1:8" ht="12.75">
      <c r="A7" s="8"/>
      <c r="B7" s="8"/>
      <c r="C7" s="300"/>
      <c r="D7" s="300"/>
      <c r="E7" s="8"/>
      <c r="F7" s="8"/>
      <c r="G7" s="8"/>
      <c r="H7" s="291"/>
    </row>
    <row r="8" spans="1:8" ht="18.75" thickBot="1">
      <c r="A8" s="292" t="s">
        <v>157</v>
      </c>
      <c r="B8" s="301"/>
      <c r="C8" s="302"/>
      <c r="D8" s="302"/>
      <c r="E8" s="303" t="s">
        <v>158</v>
      </c>
      <c r="F8" s="304"/>
      <c r="G8" s="304"/>
      <c r="H8" s="305"/>
    </row>
    <row r="9" spans="1:8" ht="12.75">
      <c r="A9" s="306"/>
      <c r="C9" s="298"/>
      <c r="D9" s="298"/>
      <c r="E9"/>
      <c r="F9"/>
      <c r="H9" s="290"/>
    </row>
    <row r="10" spans="1:8" ht="12.75">
      <c r="A10" s="306" t="s">
        <v>175</v>
      </c>
      <c r="B10" s="45"/>
      <c r="C10" s="299"/>
      <c r="D10" s="299"/>
      <c r="E10" s="45" t="s">
        <v>176</v>
      </c>
      <c r="F10" s="45"/>
      <c r="G10" s="45"/>
      <c r="H10" s="307"/>
    </row>
    <row r="11" spans="1:8" ht="12.75">
      <c r="A11" s="405"/>
      <c r="B11" s="406"/>
      <c r="C11" s="309"/>
      <c r="D11" s="309"/>
      <c r="E11" s="48"/>
      <c r="F11" s="48"/>
      <c r="G11" s="46"/>
      <c r="H11" s="310"/>
    </row>
    <row r="12" spans="1:8" ht="12.75">
      <c r="A12" s="306"/>
      <c r="B12" s="45"/>
      <c r="C12" s="299"/>
      <c r="D12" s="299"/>
      <c r="E12" s="45"/>
      <c r="F12" s="45"/>
      <c r="G12" s="45"/>
      <c r="H12" s="307"/>
    </row>
    <row r="13" spans="1:8" ht="12.75">
      <c r="A13" s="311"/>
      <c r="B13" s="311"/>
      <c r="C13" s="312"/>
      <c r="D13" s="313"/>
      <c r="E13" s="314"/>
      <c r="F13" s="293"/>
      <c r="G13" s="315"/>
      <c r="H13" s="316"/>
    </row>
    <row r="14" spans="1:8" ht="12.75">
      <c r="A14" s="311"/>
      <c r="B14" s="311"/>
      <c r="C14" s="312"/>
      <c r="D14" s="313"/>
      <c r="E14" s="314"/>
      <c r="F14" s="293"/>
      <c r="G14" s="315"/>
      <c r="H14" s="316"/>
    </row>
    <row r="15" spans="1:8" ht="12.75">
      <c r="A15" s="317"/>
      <c r="B15" s="318"/>
      <c r="C15" s="312"/>
      <c r="D15" s="313"/>
      <c r="E15" s="308"/>
      <c r="F15" s="293"/>
      <c r="G15" s="319"/>
      <c r="H15" s="316"/>
    </row>
    <row r="16" spans="1:8" ht="12.75">
      <c r="A16" s="317"/>
      <c r="B16" s="318"/>
      <c r="C16" s="312"/>
      <c r="D16" s="313"/>
      <c r="E16" s="320"/>
      <c r="F16" s="293"/>
      <c r="G16" s="315"/>
      <c r="H16" s="316"/>
    </row>
    <row r="17" spans="1:8" ht="12.75">
      <c r="A17" s="317"/>
      <c r="B17" s="318"/>
      <c r="C17" s="312"/>
      <c r="D17" s="313"/>
      <c r="E17" s="314"/>
      <c r="F17" s="293"/>
      <c r="G17" s="315"/>
      <c r="H17" s="316"/>
    </row>
    <row r="18" spans="1:8" ht="12.75">
      <c r="A18" s="317"/>
      <c r="B18" s="318"/>
      <c r="C18" s="312"/>
      <c r="D18" s="313"/>
      <c r="E18" s="314"/>
      <c r="F18" s="293"/>
      <c r="G18" s="315"/>
      <c r="H18" s="316"/>
    </row>
    <row r="19" spans="1:8" ht="12.75">
      <c r="A19" s="317"/>
      <c r="B19" s="318"/>
      <c r="C19" s="312"/>
      <c r="D19" s="313"/>
      <c r="E19" s="314"/>
      <c r="F19" s="293"/>
      <c r="G19" s="315"/>
      <c r="H19" s="316"/>
    </row>
    <row r="20" spans="1:8" ht="12.75">
      <c r="A20" s="321"/>
      <c r="B20" s="318"/>
      <c r="C20" s="312"/>
      <c r="D20" s="313"/>
      <c r="E20" s="308"/>
      <c r="F20" s="293"/>
      <c r="G20" s="319"/>
      <c r="H20" s="316"/>
    </row>
    <row r="21" spans="1:8" ht="12.75">
      <c r="A21" s="317"/>
      <c r="B21" s="318"/>
      <c r="C21" s="312"/>
      <c r="D21" s="313"/>
      <c r="E21" s="314"/>
      <c r="F21" s="293"/>
      <c r="G21" s="315"/>
      <c r="H21" s="316"/>
    </row>
    <row r="22" spans="1:8" ht="12.75">
      <c r="A22" s="322"/>
      <c r="B22" s="318"/>
      <c r="C22" s="312"/>
      <c r="D22" s="323"/>
      <c r="E22" s="324"/>
      <c r="F22" s="293"/>
      <c r="G22" s="315"/>
      <c r="H22" s="316"/>
    </row>
    <row r="23" spans="1:8" ht="12.75">
      <c r="A23" s="317"/>
      <c r="B23" s="318"/>
      <c r="C23" s="312"/>
      <c r="D23" s="313"/>
      <c r="E23" s="314"/>
      <c r="F23" s="293"/>
      <c r="G23" s="315"/>
      <c r="H23" s="316"/>
    </row>
    <row r="24" spans="1:8" ht="12.75">
      <c r="A24" s="321"/>
      <c r="B24" s="318"/>
      <c r="C24" s="313"/>
      <c r="D24" s="313"/>
      <c r="E24" s="324"/>
      <c r="F24" s="293"/>
      <c r="G24" s="315"/>
      <c r="H24" s="316"/>
    </row>
    <row r="25" spans="1:8" ht="12.75">
      <c r="A25" s="325"/>
      <c r="B25" s="318"/>
      <c r="C25" s="313"/>
      <c r="D25" s="313"/>
      <c r="E25" s="326"/>
      <c r="F25" s="326"/>
      <c r="G25" s="326"/>
      <c r="H25" s="294"/>
    </row>
    <row r="26" spans="1:8" ht="12.75">
      <c r="A26" s="325"/>
      <c r="B26" s="318"/>
      <c r="C26" s="327"/>
      <c r="D26" s="327"/>
      <c r="E26" s="311"/>
      <c r="F26" s="311"/>
      <c r="G26" s="311"/>
      <c r="H26" s="294"/>
    </row>
    <row r="27" spans="1:8" ht="12.75">
      <c r="A27" s="325"/>
      <c r="B27" s="318"/>
      <c r="C27" s="329"/>
      <c r="D27" s="327"/>
      <c r="E27" s="328"/>
      <c r="F27" s="311"/>
      <c r="G27" s="330"/>
      <c r="H27" s="316"/>
    </row>
    <row r="28" spans="1:8" ht="12.75">
      <c r="A28" s="331"/>
      <c r="B28" s="332"/>
      <c r="C28" s="327"/>
      <c r="D28" s="327"/>
      <c r="E28" s="311"/>
      <c r="F28" s="311"/>
      <c r="G28" s="311"/>
      <c r="H28" s="294"/>
    </row>
    <row r="29" spans="1:8" ht="12.75">
      <c r="A29" s="325"/>
      <c r="B29" s="318"/>
      <c r="C29" s="327"/>
      <c r="D29" s="327"/>
      <c r="E29" s="311"/>
      <c r="F29" s="311"/>
      <c r="G29" s="311"/>
      <c r="H29" s="294"/>
    </row>
    <row r="30" spans="1:8" ht="13.5" thickBot="1">
      <c r="A30" s="325"/>
      <c r="B30" s="318"/>
      <c r="C30" s="327"/>
      <c r="D30" s="327"/>
      <c r="E30" s="311"/>
      <c r="F30" s="46"/>
      <c r="G30" s="46"/>
      <c r="H30" s="333"/>
    </row>
    <row r="31" spans="1:8" ht="12.75">
      <c r="A31" s="325"/>
      <c r="B31" s="318"/>
      <c r="C31" s="327"/>
      <c r="D31" s="334" t="s">
        <v>31</v>
      </c>
      <c r="E31" s="295"/>
      <c r="F31" s="311"/>
      <c r="G31" s="335"/>
      <c r="H31" s="336"/>
    </row>
    <row r="32" spans="1:8" ht="12.75">
      <c r="A32" s="325"/>
      <c r="B32" s="318"/>
      <c r="C32" s="327"/>
      <c r="D32" s="337" t="s">
        <v>32</v>
      </c>
      <c r="E32" s="296"/>
      <c r="F32" s="330"/>
      <c r="G32" s="338"/>
      <c r="H32" s="339"/>
    </row>
    <row r="33" spans="1:8" ht="12.75">
      <c r="A33" s="325"/>
      <c r="B33" s="318"/>
      <c r="C33" s="327"/>
      <c r="D33" s="337" t="s">
        <v>33</v>
      </c>
      <c r="E33" s="296"/>
      <c r="F33" s="330"/>
      <c r="G33" s="338"/>
      <c r="H33" s="339"/>
    </row>
    <row r="34" spans="1:8" ht="12.75">
      <c r="A34" s="325"/>
      <c r="B34" s="318"/>
      <c r="C34" s="327"/>
      <c r="D34" s="337" t="s">
        <v>34</v>
      </c>
      <c r="E34" s="296"/>
      <c r="F34" s="330"/>
      <c r="G34" s="338"/>
      <c r="H34" s="339"/>
    </row>
    <row r="35" spans="1:8" ht="12.75">
      <c r="A35" s="325"/>
      <c r="B35" s="318"/>
      <c r="C35" s="327"/>
      <c r="D35" s="337" t="s">
        <v>35</v>
      </c>
      <c r="E35" s="296"/>
      <c r="F35" s="330"/>
      <c r="G35" s="338"/>
      <c r="H35" s="339"/>
    </row>
    <row r="36" spans="1:8" ht="12.75">
      <c r="A36" s="325"/>
      <c r="B36" s="318"/>
      <c r="C36" s="327"/>
      <c r="D36" s="337" t="s">
        <v>36</v>
      </c>
      <c r="E36" s="296"/>
      <c r="F36" s="330"/>
      <c r="G36" s="338"/>
      <c r="H36" s="339"/>
    </row>
    <row r="37" spans="1:8" ht="12.75">
      <c r="A37" s="325"/>
      <c r="B37" s="318"/>
      <c r="C37" s="327"/>
      <c r="D37" s="337" t="s">
        <v>37</v>
      </c>
      <c r="E37" s="296"/>
      <c r="F37" s="330"/>
      <c r="G37" s="338"/>
      <c r="H37" s="339"/>
    </row>
    <row r="38" spans="1:8" ht="12.75">
      <c r="A38" s="325"/>
      <c r="B38" s="318"/>
      <c r="C38" s="327"/>
      <c r="D38" s="337" t="s">
        <v>38</v>
      </c>
      <c r="E38" s="296"/>
      <c r="F38" s="330"/>
      <c r="G38" s="338"/>
      <c r="H38" s="339"/>
    </row>
    <row r="39" spans="1:8" ht="12.75">
      <c r="A39" s="325"/>
      <c r="B39" s="318"/>
      <c r="C39" s="327"/>
      <c r="D39" s="337" t="s">
        <v>40</v>
      </c>
      <c r="E39" s="296"/>
      <c r="F39" s="330"/>
      <c r="G39" s="338"/>
      <c r="H39" s="339"/>
    </row>
    <row r="40" spans="1:8" ht="13.5" thickBot="1">
      <c r="A40" s="325"/>
      <c r="B40" s="318"/>
      <c r="C40" s="327"/>
      <c r="D40" s="340" t="s">
        <v>39</v>
      </c>
      <c r="E40" s="297"/>
      <c r="F40" s="330"/>
      <c r="G40" s="338"/>
      <c r="H40" s="339"/>
    </row>
    <row r="41" spans="1:8" ht="12.75">
      <c r="A41" s="325"/>
      <c r="B41" s="318"/>
      <c r="C41" s="327"/>
      <c r="D41" s="327"/>
      <c r="E41" s="311"/>
      <c r="F41" s="311"/>
      <c r="G41" s="335"/>
      <c r="H41" s="336"/>
    </row>
    <row r="42" spans="1:8" ht="12.75">
      <c r="A42" s="325"/>
      <c r="B42" s="318"/>
      <c r="C42" s="327"/>
      <c r="D42" s="327"/>
      <c r="E42" s="330" t="s">
        <v>12</v>
      </c>
      <c r="F42" s="311"/>
      <c r="G42" s="341"/>
      <c r="H42" s="342"/>
    </row>
  </sheetData>
  <mergeCells count="1">
    <mergeCell ref="A11:B11"/>
  </mergeCells>
  <printOptions gridLines="1"/>
  <pageMargins left="0.56" right="0.75" top="1" bottom="1" header="0.5" footer="0.5"/>
  <pageSetup fitToHeight="1" fitToWidth="1" horizontalDpi="600" verticalDpi="600" orientation="landscape" scale="67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Tom Egebo</cp:lastModifiedBy>
  <cp:lastPrinted>2009-11-06T21:45:01Z</cp:lastPrinted>
  <dcterms:created xsi:type="dcterms:W3CDTF">2001-10-24T18:11:20Z</dcterms:created>
  <dcterms:modified xsi:type="dcterms:W3CDTF">2009-11-13T15:16:09Z</dcterms:modified>
  <cp:category/>
  <cp:version/>
  <cp:contentType/>
  <cp:contentStatus/>
</cp:coreProperties>
</file>