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150" tabRatio="680" activeTab="1"/>
  </bookViews>
  <sheets>
    <sheet name="Tab A Description" sheetId="1" r:id="rId1"/>
    <sheet name="Tab B Cost &amp; Schedule Estimate" sheetId="2" r:id="rId2"/>
    <sheet name="Tab C Risk and uncertainty" sheetId="3" r:id="rId3"/>
    <sheet name="Tab D M&amp;S Detail" sheetId="4" r:id="rId4"/>
  </sheets>
  <definedNames>
    <definedName name="_xlnm.Print_Area" localSheetId="0">'Tab A Description'!$A$1:$B$30</definedName>
    <definedName name="_xlnm.Print_Area" localSheetId="1">'Tab B Cost &amp; Schedule Estimate'!$A$1:$AU$80</definedName>
    <definedName name="_xlnm.Print_Area" localSheetId="2">'Tab C Risk and uncertainty'!$A$1:$Q$29,'Tab C Risk and uncertainty'!$A$31:$Q$61</definedName>
    <definedName name="_xlnm.Print_Titles" localSheetId="1">'Tab B Cost &amp; Schedule Estimate'!$2:$8</definedName>
  </definedNames>
  <calcPr calcMode="manual" fullCalcOnLoad="1"/>
</workbook>
</file>

<file path=xl/sharedStrings.xml><?xml version="1.0" encoding="utf-8"?>
<sst xmlns="http://schemas.openxmlformats.org/spreadsheetml/2006/main" count="236" uniqueCount="188">
  <si>
    <t>Description:</t>
  </si>
  <si>
    <t>Design Maturity</t>
  </si>
  <si>
    <t>High</t>
  </si>
  <si>
    <t>Medium</t>
  </si>
  <si>
    <t>Low</t>
  </si>
  <si>
    <t>Design Complexity</t>
  </si>
  <si>
    <t>Comments/Other Considerations</t>
  </si>
  <si>
    <t>Uncertainty Range (%)</t>
  </si>
  <si>
    <t xml:space="preserve"> </t>
  </si>
  <si>
    <t>Schedule:</t>
  </si>
  <si>
    <t>Approvals:</t>
  </si>
  <si>
    <t>TOTALS</t>
  </si>
  <si>
    <t>Notes:</t>
  </si>
  <si>
    <t>Residual Impacts</t>
  </si>
  <si>
    <t>Cost Impact</t>
  </si>
  <si>
    <t>Schedule Impact</t>
  </si>
  <si>
    <t>Risk Description</t>
  </si>
  <si>
    <t>Likelihood of Occurring</t>
  </si>
  <si>
    <t>Mitigation Plan</t>
  </si>
  <si>
    <t>Basis of estimate</t>
  </si>
  <si>
    <t>Cost impacts should NOT include standing army costs which are separately calculated from the schedule impact</t>
  </si>
  <si>
    <t>The schedule impacts should be entered as the min and max impacts on the critical path.</t>
  </si>
  <si>
    <t>If there is no critical path impact then the schedule entries should be zero.</t>
  </si>
  <si>
    <t>Likelihood of occurrence should be entered consistent with our risk classification methodology, i.e.</t>
  </si>
  <si>
    <t xml:space="preserve"> VL= Very Likely (P&gt;80%), L=Likely (80%&gt;P&gt;40%), U=Unlikley (40%&gt;P&gt;10%), VU=Very Unlikely (P&lt;10%), NC=Non-credible (P&lt;1%)</t>
  </si>
  <si>
    <t xml:space="preserve">Job Manager                                                                         </t>
  </si>
  <si>
    <t>___________________________________________________________</t>
  </si>
  <si>
    <t xml:space="preserve">Project Manager                                                                  </t>
  </si>
  <si>
    <t xml:space="preserve">Engineering Department Head                                               </t>
  </si>
  <si>
    <t>__________________________________________________________</t>
  </si>
  <si>
    <t>CATEGORIZATION CODES:</t>
  </si>
  <si>
    <t>1 - National Standards</t>
  </si>
  <si>
    <t>2 - Engineering Judgement/Experience</t>
  </si>
  <si>
    <t>3 - Estimates/Data from External Sources (e.g., W7X, ATF, etc.)</t>
  </si>
  <si>
    <t>4 - Previous PPPL/ORNL Experieince (e.g., TFTR, NSTX, PLT, etc.)</t>
  </si>
  <si>
    <t>5 - Prototype Data/Test Results</t>
  </si>
  <si>
    <t>6 - Catelogue Price/Vendor Quote</t>
  </si>
  <si>
    <t>7 - Placed Contracts</t>
  </si>
  <si>
    <t>9 - Other</t>
  </si>
  <si>
    <t>8 - Actual experience for NCSX Work</t>
  </si>
  <si>
    <t>Cost Center:</t>
  </si>
  <si>
    <t>Job Number:</t>
  </si>
  <si>
    <t xml:space="preserve">Job Title: </t>
  </si>
  <si>
    <t xml:space="preserve">Job Manager: </t>
  </si>
  <si>
    <t>TRAVEL (35)</t>
  </si>
  <si>
    <t>OVERTIME (31)</t>
  </si>
  <si>
    <t>OTHER (39)</t>
  </si>
  <si>
    <t>M&amp;S (41)</t>
  </si>
  <si>
    <t>CREDIT CARD (43)</t>
  </si>
  <si>
    <t>SCHEDULE</t>
  </si>
  <si>
    <t>START DATE</t>
  </si>
  <si>
    <t>FINISH DATE</t>
  </si>
  <si>
    <t>EA** EM (analysis engr)</t>
  </si>
  <si>
    <t>EC** EM (computing Engr)</t>
  </si>
  <si>
    <t>EE** EM (Elctr Engr)</t>
  </si>
  <si>
    <t>EM** EM (FO&amp;M Engr)</t>
  </si>
  <si>
    <t>FC** AM (P&amp;C Officer)</t>
  </si>
  <si>
    <t>DP** SB/TB (HP Tech)</t>
  </si>
  <si>
    <t>R*** RM (Researcher)</t>
  </si>
  <si>
    <t>Conceptual Design</t>
  </si>
  <si>
    <t>R&amp;D</t>
  </si>
  <si>
    <t>CDR</t>
  </si>
  <si>
    <t>Preliminary Design</t>
  </si>
  <si>
    <t>Thermal Analysis</t>
  </si>
  <si>
    <t>Seismic Analysis</t>
  </si>
  <si>
    <t>FMEA Analysis</t>
  </si>
  <si>
    <t>Prepare NEPA Form</t>
  </si>
  <si>
    <t>Update Cost &amp; Schedule Estimate</t>
  </si>
  <si>
    <t>CONDUCT PDR</t>
  </si>
  <si>
    <t>Final Design</t>
  </si>
  <si>
    <t>PDR Prep</t>
  </si>
  <si>
    <t>Design Drawings</t>
  </si>
  <si>
    <t>Disposition PDR Chits</t>
  </si>
  <si>
    <t>Update Analyses</t>
  </si>
  <si>
    <t>Prep Procurement Specs</t>
  </si>
  <si>
    <t>Prep System Requirements</t>
  </si>
  <si>
    <t>Prep System Description</t>
  </si>
  <si>
    <t>FDR Prep</t>
  </si>
  <si>
    <t>CONDUCT FDR</t>
  </si>
  <si>
    <t>Fab/Assembly</t>
  </si>
  <si>
    <t>Procurement</t>
  </si>
  <si>
    <t>Prep Requisition and procurement package</t>
  </si>
  <si>
    <t>SUBMIT REQ TO PROCUREMENT</t>
  </si>
  <si>
    <t>AWARD</t>
  </si>
  <si>
    <t>Fabricate or delivery</t>
  </si>
  <si>
    <t>Item 1:</t>
  </si>
  <si>
    <t>Item 2:</t>
  </si>
  <si>
    <t>Shop Fabrication</t>
  </si>
  <si>
    <t>Assembly</t>
  </si>
  <si>
    <t>Installation</t>
  </si>
  <si>
    <t>Machine Installation</t>
  </si>
  <si>
    <t>Physics Requirements</t>
  </si>
  <si>
    <t>TOTAL Preliminary Cost Estimate ($k)=</t>
  </si>
  <si>
    <t>Low ($K)</t>
  </si>
  <si>
    <t>High ($K)</t>
  </si>
  <si>
    <t>Low (weeks)</t>
  </si>
  <si>
    <t>High (Weeks)</t>
  </si>
  <si>
    <t>(1)</t>
  </si>
  <si>
    <t>(2)</t>
  </si>
  <si>
    <t>(3)</t>
  </si>
  <si>
    <t>Fab/Assy Procedure</t>
  </si>
  <si>
    <t>PREPARE WORK PLANNING FORM</t>
  </si>
  <si>
    <t>Work Approval Form (WAF)</t>
  </si>
  <si>
    <t>FY09</t>
  </si>
  <si>
    <t>FY10</t>
  </si>
  <si>
    <t>Procurement lead time (1)</t>
  </si>
  <si>
    <t>Purchase orders-Commercial, off-the-shelf items</t>
  </si>
  <si>
    <t>Purchase orders-Noncommercial items</t>
  </si>
  <si>
    <t>Subcontracts (non construction)</t>
  </si>
  <si>
    <t>Construction subcontracts</t>
  </si>
  <si>
    <t>Weeks</t>
  </si>
  <si>
    <t>(1)  Procurement lead time:</t>
  </si>
  <si>
    <t>task</t>
  </si>
  <si>
    <t>numb</t>
  </si>
  <si>
    <t>OTHER TASKS</t>
  </si>
  <si>
    <t>User Input Start Date (optional)</t>
  </si>
  <si>
    <t>Calculated</t>
  </si>
  <si>
    <t xml:space="preserve"> Logical Pre-requisites (one task numbers in each column ,any order)</t>
  </si>
  <si>
    <t>USER INPUT</t>
  </si>
  <si>
    <t>Responsible</t>
  </si>
  <si>
    <r>
      <t xml:space="preserve">DURATION in </t>
    </r>
    <r>
      <rPr>
        <b/>
        <u val="single"/>
        <sz val="14"/>
        <color indexed="16"/>
        <rFont val="Times"/>
        <family val="1"/>
      </rPr>
      <t>WORK DAYS</t>
    </r>
  </si>
  <si>
    <t>actual= A</t>
  </si>
  <si>
    <t>P3 cross ref (optinal)</t>
  </si>
  <si>
    <t xml:space="preserve">TASK DESCRIPTION </t>
  </si>
  <si>
    <t>Estimate (user input)</t>
  </si>
  <si>
    <t>USER INPUT TASKS AND DESCRIPTIONS</t>
  </si>
  <si>
    <t>Design Maturity Definition</t>
  </si>
  <si>
    <t>Final design available. All design features/requirements well</t>
  </si>
  <si>
    <t>known. No further design development or evolution expected that</t>
  </si>
  <si>
    <t>will impact estimate.</t>
  </si>
  <si>
    <t>Preliminary design available. Some additional design evolution</t>
  </si>
  <si>
    <t>likely. Further developments can be somewhat expected or</t>
  </si>
  <si>
    <t>anticipated and reflected in estimate.</t>
  </si>
  <si>
    <t>No better than conceptual design basis currently available. Design</t>
  </si>
  <si>
    <t>details, procedures, etc. still need much development and</t>
  </si>
  <si>
    <t>evolution of requirements beyond estimate basis is likely and</t>
  </si>
  <si>
    <t>expected.</t>
  </si>
  <si>
    <t>Design Complexity Definition</t>
  </si>
  <si>
    <t>Work is fairly well understood -- either standard construction or</t>
  </si>
  <si>
    <t>repetition of activities performed in past. Little likelihood of</t>
  </si>
  <si>
    <t>estimate not being well understood and requirements not being</t>
  </si>
  <si>
    <t>well defined.</t>
  </si>
  <si>
    <t>More complex work requirements that have potential to impact</t>
  </si>
  <si>
    <t>cost and schedule estimates. Limited experience performing</t>
  </si>
  <si>
    <t>similar tasks, so ability to estimate accurately is somewhat suspect</t>
  </si>
  <si>
    <t>Extremely challenging tasks and/or requirements. Unique or firstof-</t>
  </si>
  <si>
    <t>a-kind assembly or work tasks. No good basis for estimating</t>
  </si>
  <si>
    <t>work exists so there is a high degree of estimate uncertainty.</t>
  </si>
  <si>
    <t>Based on standard industry and DOE estimate classifications (Per AACEI Recommended</t>
  </si>
  <si>
    <t>See Tab B or attached</t>
  </si>
  <si>
    <t>EM** SM Senior Tech)</t>
  </si>
  <si>
    <t>EA** (Designer)</t>
  </si>
  <si>
    <t>FY11</t>
  </si>
  <si>
    <t>FY12</t>
  </si>
  <si>
    <t>%</t>
  </si>
  <si>
    <t>Materials and Subcontracts (M&amp;S)</t>
  </si>
  <si>
    <t>Basis of Estimate</t>
  </si>
  <si>
    <t>EC** TB (Computing Tech)</t>
  </si>
  <si>
    <t>EC** SB (Computing Tech)</t>
  </si>
  <si>
    <t>EE** SM (Senior Electr Tech)</t>
  </si>
  <si>
    <t>EE** SB (Electr Tech)</t>
  </si>
  <si>
    <t>EE** TB (Electr Tech)</t>
  </si>
  <si>
    <t>EM** SB (FO&amp;M Tech)</t>
  </si>
  <si>
    <t>EM** TB (FO&amp;M Tech)</t>
  </si>
  <si>
    <t>D*** RM2 (Researcher)</t>
  </si>
  <si>
    <t>Basis of Estimate Category</t>
  </si>
  <si>
    <t>Names of req'd skills if known</t>
  </si>
  <si>
    <t>Gas Delivery System Mods for CSU</t>
  </si>
  <si>
    <t>W. Blanchard</t>
  </si>
  <si>
    <t>x</t>
  </si>
  <si>
    <t>X</t>
  </si>
  <si>
    <t>Fueling lines do not adequately deliver gas because of the occlusions or leaks</t>
  </si>
  <si>
    <t>near zero</t>
  </si>
  <si>
    <t>Replace gas delivery line</t>
  </si>
  <si>
    <t>Similar project was completed on existing machine</t>
  </si>
  <si>
    <t>Description:  Gas delivery lines and fittings</t>
  </si>
  <si>
    <t>Previous installation on NSTX</t>
  </si>
  <si>
    <t>Atnafu/Blanchard</t>
  </si>
  <si>
    <t>Analysis</t>
  </si>
  <si>
    <t>Drafting</t>
  </si>
  <si>
    <t>Tech</t>
  </si>
  <si>
    <t>Installation Procedure/Oversight</t>
  </si>
  <si>
    <t>PTP Testing/Programming</t>
  </si>
  <si>
    <t>Rev 1 6/2/2010</t>
  </si>
  <si>
    <t>CONTIGNECY %</t>
  </si>
  <si>
    <r>
      <t xml:space="preserve">Design, fabricate, install and test </t>
    </r>
    <r>
      <rPr>
        <sz val="10"/>
        <color indexed="10"/>
        <rFont val="Arial"/>
        <family val="2"/>
      </rPr>
      <t>four</t>
    </r>
    <r>
      <rPr>
        <sz val="10"/>
        <rFont val="Arial"/>
        <family val="2"/>
      </rPr>
      <t xml:space="preserve"> center stack fueling lines and modify gas delivery assemblies.</t>
    </r>
  </si>
  <si>
    <t>HOURS (priced at FY10 rates)</t>
  </si>
  <si>
    <t>FY10$K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</si>
</sst>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&quot;$&quot;#,##0.000_);[Red]\(&quot;$&quot;#,##0.000\)"/>
    <numFmt numFmtId="179" formatCode="&quot;$&quot;#,##0.0000_);[Red]\(&quot;$&quot;#,##0.0000\)"/>
    <numFmt numFmtId="180" formatCode="&quot;$&quot;#,##0.0_);[Red]\(&quot;$&quot;#,##0.0\)"/>
    <numFmt numFmtId="181" formatCode="_(* #,##0.000_);_(* \(#,##0.000\);_(* &quot;-&quot;??_);_(@_)"/>
    <numFmt numFmtId="182" formatCode="_(* #,##0.000_);_(* \(#,##0.000\);_(* &quot;-&quot;???_);_(@_)"/>
    <numFmt numFmtId="183" formatCode="_(* #,##0.0_);_(* \(#,##0.0\);_(* &quot;-&quot;??_);_(@_)"/>
    <numFmt numFmtId="184" formatCode="_(* #,##0_);_(* \(#,##0\);_(* &quot;-&quot;??_);_(@_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d\-mmm;@"/>
    <numFmt numFmtId="190" formatCode="mmm\-yyyy"/>
    <numFmt numFmtId="191" formatCode="[$-409]dddd\,\ mmmm\ dd\,\ yyyy"/>
    <numFmt numFmtId="192" formatCode="[$-409]mmmm\-yy;@"/>
    <numFmt numFmtId="193" formatCode="[$-409]mmm\-yy;@"/>
    <numFmt numFmtId="194" formatCode="m/d/yy;@"/>
    <numFmt numFmtId="195" formatCode="#,##0.00;[Red]#,##0.00"/>
  </numFmts>
  <fonts count="1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u val="single"/>
      <sz val="7.5"/>
      <color indexed="61"/>
      <name val="Arial"/>
      <family val="2"/>
    </font>
    <font>
      <u val="single"/>
      <sz val="7.5"/>
      <color indexed="12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9"/>
      <name val="Times"/>
      <family val="1"/>
    </font>
    <font>
      <sz val="8"/>
      <color indexed="55"/>
      <name val="Times"/>
      <family val="1"/>
    </font>
    <font>
      <sz val="9"/>
      <name val="Helv"/>
      <family val="0"/>
    </font>
    <font>
      <b/>
      <sz val="9"/>
      <name val="Times"/>
      <family val="1"/>
    </font>
    <font>
      <sz val="12"/>
      <name val="Times"/>
      <family val="1"/>
    </font>
    <font>
      <b/>
      <sz val="12"/>
      <name val="Times"/>
      <family val="1"/>
    </font>
    <font>
      <b/>
      <sz val="10"/>
      <color indexed="10"/>
      <name val="Arial"/>
      <family val="2"/>
    </font>
    <font>
      <sz val="10"/>
      <name val="Times"/>
      <family val="1"/>
    </font>
    <font>
      <b/>
      <u val="single"/>
      <sz val="12"/>
      <color indexed="10"/>
      <name val="Times"/>
      <family val="1"/>
    </font>
    <font>
      <b/>
      <u val="single"/>
      <sz val="12"/>
      <name val="Times"/>
      <family val="1"/>
    </font>
    <font>
      <b/>
      <sz val="9"/>
      <color indexed="12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"/>
      <sz val="12"/>
      <color indexed="12"/>
      <name val="Times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9"/>
      <color indexed="23"/>
      <name val="Times"/>
      <family val="1"/>
    </font>
    <font>
      <b/>
      <sz val="14"/>
      <name val="Times"/>
      <family val="1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u val="single"/>
      <sz val="11"/>
      <name val="Times"/>
      <family val="1"/>
    </font>
    <font>
      <b/>
      <sz val="11"/>
      <name val="Times"/>
      <family val="1"/>
    </font>
    <font>
      <b/>
      <sz val="11"/>
      <color indexed="16"/>
      <name val="Times"/>
      <family val="1"/>
    </font>
    <font>
      <b/>
      <sz val="11"/>
      <color indexed="23"/>
      <name val="Times"/>
      <family val="1"/>
    </font>
    <font>
      <b/>
      <sz val="11"/>
      <color indexed="10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i/>
      <sz val="14"/>
      <color indexed="12"/>
      <name val="Arial"/>
      <family val="2"/>
    </font>
    <font>
      <b/>
      <i/>
      <u val="single"/>
      <sz val="12"/>
      <color indexed="12"/>
      <name val="Times"/>
      <family val="1"/>
    </font>
    <font>
      <i/>
      <sz val="9"/>
      <color indexed="12"/>
      <name val="Times"/>
      <family val="1"/>
    </font>
    <font>
      <b/>
      <i/>
      <sz val="9"/>
      <color indexed="12"/>
      <name val="Times"/>
      <family val="1"/>
    </font>
    <font>
      <i/>
      <sz val="9"/>
      <color indexed="12"/>
      <name val="Arial"/>
      <family val="2"/>
    </font>
    <font>
      <b/>
      <i/>
      <sz val="12"/>
      <color indexed="12"/>
      <name val="Times"/>
      <family val="1"/>
    </font>
    <font>
      <i/>
      <sz val="12"/>
      <color indexed="12"/>
      <name val="Times"/>
      <family val="1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9"/>
      <color indexed="23"/>
      <name val="Times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name val="Times"/>
      <family val="1"/>
    </font>
    <font>
      <b/>
      <sz val="10"/>
      <color indexed="12"/>
      <name val="Times"/>
      <family val="1"/>
    </font>
    <font>
      <b/>
      <u val="single"/>
      <sz val="14"/>
      <color indexed="16"/>
      <name val="Times"/>
      <family val="1"/>
    </font>
    <font>
      <b/>
      <sz val="14"/>
      <color indexed="12"/>
      <name val="Times"/>
      <family val="1"/>
    </font>
    <font>
      <b/>
      <i/>
      <u val="single"/>
      <sz val="14"/>
      <name val="Times"/>
      <family val="1"/>
    </font>
    <font>
      <b/>
      <i/>
      <u val="single"/>
      <sz val="14"/>
      <color indexed="12"/>
      <name val="Times"/>
      <family val="1"/>
    </font>
    <font>
      <b/>
      <i/>
      <u val="single"/>
      <sz val="14"/>
      <name val="Arial"/>
      <family val="2"/>
    </font>
    <font>
      <sz val="8"/>
      <color indexed="22"/>
      <name val="Times"/>
      <family val="1"/>
    </font>
    <font>
      <b/>
      <u val="single"/>
      <sz val="11"/>
      <name val="Arial"/>
      <family val="2"/>
    </font>
    <font>
      <sz val="8"/>
      <color indexed="9"/>
      <name val="Times"/>
      <family val="1"/>
    </font>
    <font>
      <b/>
      <sz val="8"/>
      <color indexed="63"/>
      <name val="Arial"/>
      <family val="2"/>
    </font>
    <font>
      <b/>
      <sz val="16"/>
      <name val="Times"/>
      <family val="1"/>
    </font>
    <font>
      <sz val="16"/>
      <name val="Times"/>
      <family val="1"/>
    </font>
    <font>
      <b/>
      <i/>
      <sz val="10"/>
      <color indexed="10"/>
      <name val="Arial"/>
      <family val="2"/>
    </font>
    <font>
      <sz val="10"/>
      <color indexed="1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Times"/>
      <family val="1"/>
    </font>
    <font>
      <b/>
      <sz val="10"/>
      <name val="Times"/>
      <family val="1"/>
    </font>
    <font>
      <b/>
      <sz val="10"/>
      <color indexed="55"/>
      <name val="Times"/>
      <family val="1"/>
    </font>
    <font>
      <b/>
      <sz val="10"/>
      <color indexed="9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2" borderId="0" applyNumberFormat="0" applyBorder="0" applyAlignment="0" applyProtection="0"/>
    <xf numFmtId="0" fontId="100" fillId="3" borderId="0" applyNumberFormat="0" applyBorder="0" applyAlignment="0" applyProtection="0"/>
    <xf numFmtId="0" fontId="100" fillId="4" borderId="0" applyNumberFormat="0" applyBorder="0" applyAlignment="0" applyProtection="0"/>
    <xf numFmtId="0" fontId="100" fillId="5" borderId="0" applyNumberFormat="0" applyBorder="0" applyAlignment="0" applyProtection="0"/>
    <xf numFmtId="0" fontId="100" fillId="6" borderId="0" applyNumberFormat="0" applyBorder="0" applyAlignment="0" applyProtection="0"/>
    <xf numFmtId="0" fontId="100" fillId="7" borderId="0" applyNumberFormat="0" applyBorder="0" applyAlignment="0" applyProtection="0"/>
    <xf numFmtId="0" fontId="100" fillId="8" borderId="0" applyNumberFormat="0" applyBorder="0" applyAlignment="0" applyProtection="0"/>
    <xf numFmtId="0" fontId="100" fillId="9" borderId="0" applyNumberFormat="0" applyBorder="0" applyAlignment="0" applyProtection="0"/>
    <xf numFmtId="0" fontId="100" fillId="10" borderId="0" applyNumberFormat="0" applyBorder="0" applyAlignment="0" applyProtection="0"/>
    <xf numFmtId="0" fontId="100" fillId="11" borderId="0" applyNumberFormat="0" applyBorder="0" applyAlignment="0" applyProtection="0"/>
    <xf numFmtId="0" fontId="100" fillId="12" borderId="0" applyNumberFormat="0" applyBorder="0" applyAlignment="0" applyProtection="0"/>
    <xf numFmtId="0" fontId="100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2" fillId="26" borderId="0" applyNumberFormat="0" applyBorder="0" applyAlignment="0" applyProtection="0"/>
    <xf numFmtId="0" fontId="103" fillId="27" borderId="1" applyNumberFormat="0" applyAlignment="0" applyProtection="0"/>
    <xf numFmtId="0" fontId="10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6" fillId="29" borderId="0" applyNumberFormat="0" applyBorder="0" applyAlignment="0" applyProtection="0"/>
    <xf numFmtId="0" fontId="107" fillId="0" borderId="3" applyNumberFormat="0" applyFill="0" applyAlignment="0" applyProtection="0"/>
    <xf numFmtId="0" fontId="108" fillId="0" borderId="4" applyNumberFormat="0" applyFill="0" applyAlignment="0" applyProtection="0"/>
    <xf numFmtId="0" fontId="109" fillId="0" borderId="5" applyNumberFormat="0" applyFill="0" applyAlignment="0" applyProtection="0"/>
    <xf numFmtId="0" fontId="10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0" fillId="30" borderId="1" applyNumberFormat="0" applyAlignment="0" applyProtection="0"/>
    <xf numFmtId="0" fontId="111" fillId="0" borderId="6" applyNumberFormat="0" applyFill="0" applyAlignment="0" applyProtection="0"/>
    <xf numFmtId="0" fontId="112" fillId="31" borderId="0" applyNumberFormat="0" applyBorder="0" applyAlignment="0" applyProtection="0"/>
    <xf numFmtId="0" fontId="0" fillId="0" borderId="0">
      <alignment/>
      <protection locked="0"/>
    </xf>
    <xf numFmtId="0" fontId="0" fillId="32" borderId="7" applyNumberFormat="0" applyFont="0" applyAlignment="0" applyProtection="0"/>
    <xf numFmtId="0" fontId="113" fillId="27" borderId="8" applyNumberFormat="0" applyAlignment="0" applyProtection="0"/>
    <xf numFmtId="9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wrapText="1"/>
    </xf>
    <xf numFmtId="0" fontId="2" fillId="0" borderId="0" xfId="0" applyFont="1" applyAlignment="1" quotePrefix="1">
      <alignment horizontal="center"/>
    </xf>
    <xf numFmtId="0" fontId="13" fillId="0" borderId="10" xfId="57" applyFont="1" applyBorder="1" applyAlignment="1">
      <alignment horizontal="centerContinuous"/>
      <protection locked="0"/>
    </xf>
    <xf numFmtId="0" fontId="0" fillId="0" borderId="11" xfId="57" applyBorder="1" applyAlignment="1">
      <alignment horizontal="centerContinuous"/>
      <protection locked="0"/>
    </xf>
    <xf numFmtId="0" fontId="0" fillId="0" borderId="0" xfId="57">
      <alignment/>
      <protection locked="0"/>
    </xf>
    <xf numFmtId="0" fontId="2" fillId="0" borderId="12" xfId="57" applyFont="1" applyBorder="1">
      <alignment/>
      <protection locked="0"/>
    </xf>
    <xf numFmtId="0" fontId="5" fillId="0" borderId="13" xfId="57" applyFont="1" applyBorder="1">
      <alignment/>
      <protection locked="0"/>
    </xf>
    <xf numFmtId="0" fontId="1" fillId="0" borderId="13" xfId="0" applyFont="1" applyBorder="1" applyAlignment="1">
      <alignment/>
    </xf>
    <xf numFmtId="0" fontId="0" fillId="0" borderId="13" xfId="57" applyBorder="1">
      <alignment/>
      <protection locked="0"/>
    </xf>
    <xf numFmtId="0" fontId="0" fillId="0" borderId="0" xfId="57" applyAlignment="1">
      <alignment horizontal="left" vertical="top" wrapText="1"/>
      <protection locked="0"/>
    </xf>
    <xf numFmtId="0" fontId="0" fillId="0" borderId="13" xfId="57" applyFont="1" applyBorder="1" applyAlignment="1">
      <alignment horizontal="left"/>
      <protection locked="0"/>
    </xf>
    <xf numFmtId="0" fontId="0" fillId="0" borderId="13" xfId="57" applyBorder="1" applyAlignment="1">
      <alignment horizontal="left"/>
      <protection locked="0"/>
    </xf>
    <xf numFmtId="0" fontId="2" fillId="0" borderId="14" xfId="57" applyFont="1" applyBorder="1">
      <alignment/>
      <protection locked="0"/>
    </xf>
    <xf numFmtId="0" fontId="0" fillId="0" borderId="15" xfId="57" applyBorder="1" applyAlignment="1">
      <alignment horizontal="left"/>
      <protection locked="0"/>
    </xf>
    <xf numFmtId="0" fontId="2" fillId="0" borderId="0" xfId="57" applyFont="1">
      <alignment/>
      <protection locked="0"/>
    </xf>
    <xf numFmtId="0" fontId="0" fillId="0" borderId="0" xfId="57" applyAlignment="1">
      <alignment horizontal="left"/>
      <protection locked="0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9" fillId="33" borderId="0" xfId="0" applyFont="1" applyFill="1" applyAlignment="1">
      <alignment/>
    </xf>
    <xf numFmtId="0" fontId="16" fillId="0" borderId="0" xfId="0" applyFont="1" applyAlignment="1">
      <alignment wrapText="1"/>
    </xf>
    <xf numFmtId="0" fontId="16" fillId="34" borderId="0" xfId="0" applyFont="1" applyFill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0" fontId="18" fillId="34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57" applyFont="1">
      <alignment/>
      <protection locked="0"/>
    </xf>
    <xf numFmtId="0" fontId="0" fillId="0" borderId="13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2" xfId="0" applyFont="1" applyBorder="1" applyAlignment="1">
      <alignment/>
    </xf>
    <xf numFmtId="0" fontId="23" fillId="0" borderId="0" xfId="0" applyFont="1" applyFill="1" applyAlignment="1">
      <alignment textRotation="91"/>
    </xf>
    <xf numFmtId="0" fontId="23" fillId="35" borderId="17" xfId="0" applyFont="1" applyFill="1" applyBorder="1" applyAlignment="1">
      <alignment horizontal="centerContinuous"/>
    </xf>
    <xf numFmtId="0" fontId="0" fillId="35" borderId="0" xfId="0" applyFill="1" applyBorder="1" applyAlignment="1">
      <alignment/>
    </xf>
    <xf numFmtId="0" fontId="23" fillId="35" borderId="0" xfId="0" applyFont="1" applyFill="1" applyBorder="1" applyAlignment="1">
      <alignment textRotation="91"/>
    </xf>
    <xf numFmtId="0" fontId="0" fillId="35" borderId="18" xfId="0" applyFill="1" applyBorder="1" applyAlignment="1">
      <alignment/>
    </xf>
    <xf numFmtId="0" fontId="19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7" fillId="0" borderId="0" xfId="0" applyFont="1" applyAlignment="1">
      <alignment/>
    </xf>
    <xf numFmtId="166" fontId="28" fillId="0" borderId="0" xfId="0" applyNumberFormat="1" applyFont="1" applyAlignment="1">
      <alignment wrapText="1"/>
    </xf>
    <xf numFmtId="166" fontId="28" fillId="0" borderId="0" xfId="0" applyNumberFormat="1" applyFont="1" applyAlignment="1">
      <alignment/>
    </xf>
    <xf numFmtId="166" fontId="29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0" fontId="19" fillId="36" borderId="0" xfId="0" applyFont="1" applyFill="1" applyAlignment="1">
      <alignment horizontal="center"/>
    </xf>
    <xf numFmtId="0" fontId="2" fillId="0" borderId="0" xfId="0" applyFont="1" applyAlignment="1" quotePrefix="1">
      <alignment/>
    </xf>
    <xf numFmtId="0" fontId="4" fillId="0" borderId="12" xfId="0" applyFont="1" applyBorder="1" applyAlignment="1">
      <alignment/>
    </xf>
    <xf numFmtId="0" fontId="16" fillId="33" borderId="0" xfId="0" applyFont="1" applyFill="1" applyAlignment="1">
      <alignment/>
    </xf>
    <xf numFmtId="0" fontId="35" fillId="36" borderId="0" xfId="0" applyFont="1" applyFill="1" applyAlignment="1">
      <alignment/>
    </xf>
    <xf numFmtId="194" fontId="6" fillId="36" borderId="0" xfId="0" applyNumberFormat="1" applyFont="1" applyFill="1" applyAlignment="1">
      <alignment/>
    </xf>
    <xf numFmtId="14" fontId="6" fillId="36" borderId="0" xfId="0" applyNumberFormat="1" applyFont="1" applyFill="1" applyAlignment="1">
      <alignment horizontal="left"/>
    </xf>
    <xf numFmtId="0" fontId="63" fillId="33" borderId="19" xfId="0" applyFont="1" applyFill="1" applyBorder="1" applyAlignment="1">
      <alignment horizontal="center" wrapText="1"/>
    </xf>
    <xf numFmtId="0" fontId="35" fillId="33" borderId="0" xfId="0" applyFont="1" applyFill="1" applyAlignment="1">
      <alignment/>
    </xf>
    <xf numFmtId="0" fontId="59" fillId="33" borderId="0" xfId="0" applyFont="1" applyFill="1" applyAlignment="1">
      <alignment/>
    </xf>
    <xf numFmtId="194" fontId="0" fillId="33" borderId="0" xfId="0" applyNumberForma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39" fillId="33" borderId="17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41" fillId="33" borderId="13" xfId="0" applyFont="1" applyFill="1" applyBorder="1" applyAlignment="1">
      <alignment horizontal="center"/>
    </xf>
    <xf numFmtId="0" fontId="39" fillId="33" borderId="0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14" fontId="0" fillId="33" borderId="0" xfId="0" applyNumberFormat="1" applyFill="1" applyAlignment="1">
      <alignment horizontal="left"/>
    </xf>
    <xf numFmtId="0" fontId="65" fillId="33" borderId="10" xfId="0" applyFont="1" applyFill="1" applyBorder="1" applyAlignment="1">
      <alignment horizontal="centerContinuous"/>
    </xf>
    <xf numFmtId="0" fontId="65" fillId="33" borderId="11" xfId="0" applyFont="1" applyFill="1" applyBorder="1" applyAlignment="1">
      <alignment horizontal="centerContinuous"/>
    </xf>
    <xf numFmtId="0" fontId="25" fillId="35" borderId="20" xfId="0" applyFont="1" applyFill="1" applyBorder="1" applyAlignment="1">
      <alignment horizontal="centerContinuous"/>
    </xf>
    <xf numFmtId="0" fontId="25" fillId="35" borderId="21" xfId="0" applyFont="1" applyFill="1" applyBorder="1" applyAlignment="1">
      <alignment/>
    </xf>
    <xf numFmtId="0" fontId="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13" xfId="57" applyFont="1" applyBorder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49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2" fillId="0" borderId="0" xfId="0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42" fillId="33" borderId="0" xfId="0" applyFont="1" applyFill="1" applyAlignment="1" applyProtection="1">
      <alignment/>
      <protection locked="0"/>
    </xf>
    <xf numFmtId="0" fontId="16" fillId="35" borderId="10" xfId="0" applyFont="1" applyFill="1" applyBorder="1" applyAlignment="1" applyProtection="1">
      <alignment/>
      <protection locked="0"/>
    </xf>
    <xf numFmtId="0" fontId="16" fillId="35" borderId="17" xfId="0" applyFont="1" applyFill="1" applyBorder="1" applyAlignment="1" applyProtection="1">
      <alignment/>
      <protection locked="0"/>
    </xf>
    <xf numFmtId="0" fontId="16" fillId="35" borderId="11" xfId="0" applyFont="1" applyFill="1" applyBorder="1" applyAlignment="1" applyProtection="1">
      <alignment/>
      <protection locked="0"/>
    </xf>
    <xf numFmtId="0" fontId="43" fillId="35" borderId="17" xfId="0" applyFont="1" applyFill="1" applyBorder="1" applyAlignment="1" applyProtection="1">
      <alignment horizontal="centerContinuous"/>
      <protection locked="0"/>
    </xf>
    <xf numFmtId="0" fontId="51" fillId="35" borderId="17" xfId="0" applyFont="1" applyFill="1" applyBorder="1" applyAlignment="1" applyProtection="1">
      <alignment horizontal="centerContinuous"/>
      <protection locked="0"/>
    </xf>
    <xf numFmtId="0" fontId="16" fillId="35" borderId="12" xfId="0" applyFont="1" applyFill="1" applyBorder="1" applyAlignment="1" applyProtection="1">
      <alignment/>
      <protection locked="0"/>
    </xf>
    <xf numFmtId="0" fontId="66" fillId="35" borderId="0" xfId="0" applyFont="1" applyFill="1" applyBorder="1" applyAlignment="1" applyProtection="1">
      <alignment horizontal="centerContinuous"/>
      <protection locked="0"/>
    </xf>
    <xf numFmtId="0" fontId="66" fillId="35" borderId="13" xfId="0" applyFont="1" applyFill="1" applyBorder="1" applyAlignment="1" applyProtection="1">
      <alignment horizontal="centerContinuous"/>
      <protection locked="0"/>
    </xf>
    <xf numFmtId="0" fontId="66" fillId="35" borderId="20" xfId="0" applyFont="1" applyFill="1" applyBorder="1" applyAlignment="1" applyProtection="1">
      <alignment horizontal="centerContinuous"/>
      <protection locked="0"/>
    </xf>
    <xf numFmtId="0" fontId="67" fillId="35" borderId="22" xfId="0" applyFont="1" applyFill="1" applyBorder="1" applyAlignment="1" applyProtection="1">
      <alignment horizontal="centerContinuous" wrapText="1"/>
      <protection locked="0"/>
    </xf>
    <xf numFmtId="0" fontId="67" fillId="35" borderId="20" xfId="0" applyFont="1" applyFill="1" applyBorder="1" applyAlignment="1" applyProtection="1">
      <alignment horizontal="centerContinuous" wrapText="1"/>
      <protection locked="0"/>
    </xf>
    <xf numFmtId="0" fontId="67" fillId="35" borderId="19" xfId="0" applyFont="1" applyFill="1" applyBorder="1" applyAlignment="1" applyProtection="1">
      <alignment horizontal="centerContinuous" wrapText="1"/>
      <protection locked="0"/>
    </xf>
    <xf numFmtId="0" fontId="16" fillId="0" borderId="19" xfId="0" applyFont="1" applyBorder="1" applyAlignment="1" applyProtection="1">
      <alignment wrapText="1"/>
      <protection locked="0"/>
    </xf>
    <xf numFmtId="0" fontId="19" fillId="35" borderId="19" xfId="0" applyFont="1" applyFill="1" applyBorder="1" applyAlignment="1" applyProtection="1">
      <alignment horizontal="centerContinuous" wrapText="1"/>
      <protection locked="0"/>
    </xf>
    <xf numFmtId="0" fontId="19" fillId="35" borderId="18" xfId="0" applyFont="1" applyFill="1" applyBorder="1" applyAlignment="1" applyProtection="1">
      <alignment horizontal="centerContinuous" wrapText="1"/>
      <protection locked="0"/>
    </xf>
    <xf numFmtId="0" fontId="45" fillId="35" borderId="18" xfId="0" applyFont="1" applyFill="1" applyBorder="1" applyAlignment="1" applyProtection="1">
      <alignment horizontal="center" wrapText="1"/>
      <protection locked="0"/>
    </xf>
    <xf numFmtId="0" fontId="53" fillId="35" borderId="23" xfId="0" applyFont="1" applyFill="1" applyBorder="1" applyAlignment="1" applyProtection="1">
      <alignment horizontal="centerContinuous" wrapText="1"/>
      <protection locked="0"/>
    </xf>
    <xf numFmtId="0" fontId="53" fillId="35" borderId="16" xfId="0" applyFont="1" applyFill="1" applyBorder="1" applyAlignment="1" applyProtection="1">
      <alignment horizontal="centerContinuous" wrapText="1"/>
      <protection locked="0"/>
    </xf>
    <xf numFmtId="0" fontId="45" fillId="35" borderId="24" xfId="0" applyFont="1" applyFill="1" applyBorder="1" applyAlignment="1" applyProtection="1">
      <alignment horizontal="centerContinuous" wrapText="1"/>
      <protection locked="0"/>
    </xf>
    <xf numFmtId="0" fontId="16" fillId="34" borderId="0" xfId="0" applyFont="1" applyFill="1" applyAlignment="1" applyProtection="1">
      <alignment/>
      <protection locked="0"/>
    </xf>
    <xf numFmtId="0" fontId="16" fillId="34" borderId="0" xfId="0" applyFont="1" applyFill="1" applyAlignment="1" applyProtection="1">
      <alignment wrapText="1"/>
      <protection locked="0"/>
    </xf>
    <xf numFmtId="0" fontId="16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184" fontId="42" fillId="0" borderId="0" xfId="42" applyNumberFormat="1" applyFont="1" applyAlignment="1" applyProtection="1">
      <alignment/>
      <protection locked="0"/>
    </xf>
    <xf numFmtId="184" fontId="54" fillId="0" borderId="0" xfId="42" applyNumberFormat="1" applyFont="1" applyFill="1" applyAlignment="1" applyProtection="1">
      <alignment/>
      <protection locked="0"/>
    </xf>
    <xf numFmtId="194" fontId="0" fillId="0" borderId="0" xfId="0" applyNumberFormat="1" applyAlignment="1" applyProtection="1">
      <alignment/>
      <protection locked="0"/>
    </xf>
    <xf numFmtId="0" fontId="54" fillId="0" borderId="0" xfId="0" applyFont="1" applyFill="1" applyAlignment="1" applyProtection="1">
      <alignment/>
      <protection locked="0"/>
    </xf>
    <xf numFmtId="0" fontId="30" fillId="0" borderId="0" xfId="0" applyFont="1" applyFill="1" applyAlignment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52" fillId="0" borderId="0" xfId="0" applyFont="1" applyFill="1" applyAlignment="1" applyProtection="1">
      <alignment/>
      <protection locked="0"/>
    </xf>
    <xf numFmtId="0" fontId="44" fillId="34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44" fillId="36" borderId="0" xfId="0" applyFont="1" applyFill="1" applyAlignment="1" applyProtection="1">
      <alignment horizontal="center"/>
      <protection locked="0"/>
    </xf>
    <xf numFmtId="0" fontId="53" fillId="0" borderId="0" xfId="0" applyFont="1" applyFill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37" borderId="25" xfId="0" applyFont="1" applyFill="1" applyBorder="1" applyAlignment="1" applyProtection="1">
      <alignment/>
      <protection locked="0"/>
    </xf>
    <xf numFmtId="0" fontId="20" fillId="37" borderId="20" xfId="0" applyFont="1" applyFill="1" applyBorder="1" applyAlignment="1" applyProtection="1">
      <alignment/>
      <protection locked="0"/>
    </xf>
    <xf numFmtId="0" fontId="21" fillId="37" borderId="20" xfId="0" applyFont="1" applyFill="1" applyBorder="1" applyAlignment="1" applyProtection="1">
      <alignment/>
      <protection locked="0"/>
    </xf>
    <xf numFmtId="166" fontId="44" fillId="37" borderId="21" xfId="0" applyNumberFormat="1" applyFont="1" applyFill="1" applyBorder="1" applyAlignment="1" applyProtection="1">
      <alignment/>
      <protection locked="0"/>
    </xf>
    <xf numFmtId="166" fontId="55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56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7" fillId="0" borderId="10" xfId="0" applyFont="1" applyBorder="1" applyAlignment="1" applyProtection="1" quotePrefix="1">
      <alignment/>
      <protection locked="0"/>
    </xf>
    <xf numFmtId="0" fontId="39" fillId="0" borderId="17" xfId="0" applyFont="1" applyFill="1" applyBorder="1" applyAlignment="1" applyProtection="1">
      <alignment/>
      <protection locked="0"/>
    </xf>
    <xf numFmtId="0" fontId="39" fillId="0" borderId="17" xfId="0" applyFont="1" applyBorder="1" applyAlignment="1" applyProtection="1">
      <alignment/>
      <protection locked="0"/>
    </xf>
    <xf numFmtId="0" fontId="48" fillId="0" borderId="17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38" fillId="0" borderId="12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48" fillId="0" borderId="0" xfId="0" applyFont="1" applyFill="1" applyBorder="1" applyAlignment="1" applyProtection="1">
      <alignment/>
      <protection locked="0"/>
    </xf>
    <xf numFmtId="0" fontId="22" fillId="0" borderId="14" xfId="0" applyFont="1" applyBorder="1" applyAlignment="1" applyProtection="1">
      <alignment/>
      <protection locked="0"/>
    </xf>
    <xf numFmtId="0" fontId="22" fillId="0" borderId="18" xfId="0" applyFont="1" applyBorder="1" applyAlignment="1" applyProtection="1">
      <alignment/>
      <protection locked="0"/>
    </xf>
    <xf numFmtId="0" fontId="47" fillId="0" borderId="18" xfId="0" applyFont="1" applyBorder="1" applyAlignment="1" applyProtection="1">
      <alignment/>
      <protection locked="0"/>
    </xf>
    <xf numFmtId="0" fontId="57" fillId="0" borderId="18" xfId="0" applyFont="1" applyFill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57" fillId="0" borderId="0" xfId="0" applyFont="1" applyFill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42" fillId="0" borderId="0" xfId="0" applyFont="1" applyAlignment="1" applyProtection="1">
      <alignment horizontal="left"/>
      <protection locked="0"/>
    </xf>
    <xf numFmtId="0" fontId="58" fillId="0" borderId="0" xfId="0" applyFont="1" applyFill="1" applyAlignment="1" applyProtection="1">
      <alignment horizontal="left" wrapText="1"/>
      <protection locked="0"/>
    </xf>
    <xf numFmtId="0" fontId="58" fillId="0" borderId="0" xfId="0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6" fontId="68" fillId="35" borderId="25" xfId="0" applyNumberFormat="1" applyFont="1" applyFill="1" applyBorder="1" applyAlignment="1" applyProtection="1">
      <alignment horizontal="centerContinuous"/>
      <protection locked="0"/>
    </xf>
    <xf numFmtId="166" fontId="68" fillId="35" borderId="20" xfId="0" applyNumberFormat="1" applyFont="1" applyFill="1" applyBorder="1" applyAlignment="1" applyProtection="1">
      <alignment horizontal="centerContinuous"/>
      <protection locked="0"/>
    </xf>
    <xf numFmtId="0" fontId="68" fillId="35" borderId="20" xfId="0" applyFont="1" applyFill="1" applyBorder="1" applyAlignment="1" applyProtection="1">
      <alignment horizontal="centerContinuous"/>
      <protection locked="0"/>
    </xf>
    <xf numFmtId="0" fontId="68" fillId="35" borderId="21" xfId="0" applyFont="1" applyFill="1" applyBorder="1" applyAlignment="1" applyProtection="1">
      <alignment horizontal="centerContinuous"/>
      <protection locked="0"/>
    </xf>
    <xf numFmtId="0" fontId="25" fillId="0" borderId="20" xfId="0" applyFont="1" applyBorder="1" applyAlignment="1" applyProtection="1">
      <alignment/>
      <protection locked="0"/>
    </xf>
    <xf numFmtId="0" fontId="32" fillId="0" borderId="25" xfId="0" applyFont="1" applyBorder="1" applyAlignment="1" applyProtection="1">
      <alignment horizontal="centerContinuous"/>
      <protection locked="0"/>
    </xf>
    <xf numFmtId="0" fontId="25" fillId="0" borderId="20" xfId="0" applyFont="1" applyBorder="1" applyAlignment="1" applyProtection="1">
      <alignment horizontal="centerContinuous"/>
      <protection locked="0"/>
    </xf>
    <xf numFmtId="0" fontId="25" fillId="0" borderId="21" xfId="0" applyFont="1" applyBorder="1" applyAlignment="1" applyProtection="1">
      <alignment horizontal="centerContinuous"/>
      <protection locked="0"/>
    </xf>
    <xf numFmtId="0" fontId="16" fillId="0" borderId="0" xfId="0" applyFont="1" applyBorder="1" applyAlignment="1" applyProtection="1">
      <alignment/>
      <protection locked="0"/>
    </xf>
    <xf numFmtId="166" fontId="17" fillId="33" borderId="14" xfId="0" applyNumberFormat="1" applyFont="1" applyFill="1" applyBorder="1" applyAlignment="1" applyProtection="1">
      <alignment/>
      <protection locked="0"/>
    </xf>
    <xf numFmtId="166" fontId="17" fillId="33" borderId="18" xfId="0" applyNumberFormat="1" applyFont="1" applyFill="1" applyBorder="1" applyAlignment="1" applyProtection="1">
      <alignment/>
      <protection locked="0"/>
    </xf>
    <xf numFmtId="166" fontId="17" fillId="33" borderId="15" xfId="0" applyNumberFormat="1" applyFont="1" applyFill="1" applyBorder="1" applyAlignment="1" applyProtection="1">
      <alignment/>
      <protection locked="0"/>
    </xf>
    <xf numFmtId="0" fontId="17" fillId="33" borderId="14" xfId="0" applyFont="1" applyFill="1" applyBorder="1" applyAlignment="1" applyProtection="1">
      <alignment/>
      <protection locked="0"/>
    </xf>
    <xf numFmtId="0" fontId="17" fillId="33" borderId="18" xfId="0" applyFont="1" applyFill="1" applyBorder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19" fillId="35" borderId="18" xfId="0" applyFont="1" applyFill="1" applyBorder="1" applyAlignment="1" applyProtection="1">
      <alignment horizontal="center" textRotation="90" wrapText="1"/>
      <protection locked="0"/>
    </xf>
    <xf numFmtId="166" fontId="60" fillId="35" borderId="26" xfId="0" applyNumberFormat="1" applyFont="1" applyFill="1" applyBorder="1" applyAlignment="1" applyProtection="1">
      <alignment textRotation="90" wrapText="1"/>
      <protection locked="0"/>
    </xf>
    <xf numFmtId="166" fontId="60" fillId="35" borderId="27" xfId="0" applyNumberFormat="1" applyFont="1" applyFill="1" applyBorder="1" applyAlignment="1" applyProtection="1">
      <alignment textRotation="90" wrapText="1"/>
      <protection locked="0"/>
    </xf>
    <xf numFmtId="166" fontId="60" fillId="35" borderId="28" xfId="0" applyNumberFormat="1" applyFont="1" applyFill="1" applyBorder="1" applyAlignment="1" applyProtection="1">
      <alignment textRotation="90" wrapText="1"/>
      <protection locked="0"/>
    </xf>
    <xf numFmtId="0" fontId="61" fillId="35" borderId="26" xfId="0" applyFont="1" applyFill="1" applyBorder="1" applyAlignment="1" applyProtection="1">
      <alignment textRotation="90" wrapText="1"/>
      <protection locked="0"/>
    </xf>
    <xf numFmtId="0" fontId="61" fillId="35" borderId="27" xfId="0" applyFont="1" applyFill="1" applyBorder="1" applyAlignment="1" applyProtection="1">
      <alignment textRotation="90" wrapText="1"/>
      <protection locked="0"/>
    </xf>
    <xf numFmtId="0" fontId="61" fillId="35" borderId="29" xfId="0" applyFont="1" applyFill="1" applyBorder="1" applyAlignment="1" applyProtection="1">
      <alignment textRotation="90" wrapText="1"/>
      <protection locked="0"/>
    </xf>
    <xf numFmtId="0" fontId="35" fillId="34" borderId="0" xfId="0" applyFont="1" applyFill="1" applyAlignment="1" applyProtection="1">
      <alignment/>
      <protection locked="0"/>
    </xf>
    <xf numFmtId="0" fontId="69" fillId="38" borderId="0" xfId="0" applyFont="1" applyFill="1" applyAlignment="1" applyProtection="1">
      <alignment/>
      <protection locked="0"/>
    </xf>
    <xf numFmtId="166" fontId="6" fillId="0" borderId="0" xfId="0" applyNumberFormat="1" applyFont="1" applyAlignment="1" applyProtection="1">
      <alignment/>
      <protection locked="0"/>
    </xf>
    <xf numFmtId="166" fontId="6" fillId="0" borderId="13" xfId="0" applyNumberFormat="1" applyFont="1" applyBorder="1" applyAlignment="1" applyProtection="1">
      <alignment/>
      <protection locked="0"/>
    </xf>
    <xf numFmtId="184" fontId="6" fillId="0" borderId="0" xfId="42" applyNumberFormat="1" applyFont="1" applyAlignment="1" applyProtection="1">
      <alignment/>
      <protection locked="0"/>
    </xf>
    <xf numFmtId="14" fontId="27" fillId="0" borderId="0" xfId="0" applyNumberFormat="1" applyFont="1" applyAlignment="1" applyProtection="1">
      <alignment/>
      <protection locked="0"/>
    </xf>
    <xf numFmtId="166" fontId="6" fillId="34" borderId="0" xfId="0" applyNumberFormat="1" applyFont="1" applyFill="1" applyAlignment="1" applyProtection="1">
      <alignment/>
      <protection locked="0"/>
    </xf>
    <xf numFmtId="166" fontId="6" fillId="34" borderId="0" xfId="0" applyNumberFormat="1" applyFont="1" applyFill="1" applyAlignment="1" applyProtection="1">
      <alignment horizontal="left"/>
      <protection locked="0"/>
    </xf>
    <xf numFmtId="166" fontId="6" fillId="34" borderId="13" xfId="0" applyNumberFormat="1" applyFont="1" applyFill="1" applyBorder="1" applyAlignment="1" applyProtection="1">
      <alignment/>
      <protection locked="0"/>
    </xf>
    <xf numFmtId="184" fontId="6" fillId="34" borderId="0" xfId="42" applyNumberFormat="1" applyFont="1" applyFill="1" applyAlignment="1" applyProtection="1">
      <alignment/>
      <protection locked="0"/>
    </xf>
    <xf numFmtId="0" fontId="19" fillId="36" borderId="0" xfId="0" applyFont="1" applyFill="1" applyAlignment="1" applyProtection="1">
      <alignment horizontal="center"/>
      <protection locked="0"/>
    </xf>
    <xf numFmtId="166" fontId="34" fillId="35" borderId="0" xfId="0" applyNumberFormat="1" applyFont="1" applyFill="1" applyAlignment="1" applyProtection="1">
      <alignment/>
      <protection locked="0"/>
    </xf>
    <xf numFmtId="184" fontId="33" fillId="35" borderId="0" xfId="42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/>
      <protection locked="0"/>
    </xf>
    <xf numFmtId="166" fontId="62" fillId="0" borderId="0" xfId="0" applyNumberFormat="1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166" fontId="62" fillId="34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" fillId="35" borderId="10" xfId="0" applyFont="1" applyFill="1" applyBorder="1" applyAlignment="1" applyProtection="1">
      <alignment horizontal="centerContinuous"/>
      <protection locked="0"/>
    </xf>
    <xf numFmtId="0" fontId="0" fillId="35" borderId="17" xfId="0" applyFill="1" applyBorder="1" applyAlignment="1" applyProtection="1">
      <alignment horizontal="centerContinuous"/>
      <protection locked="0"/>
    </xf>
    <xf numFmtId="166" fontId="0" fillId="35" borderId="17" xfId="0" applyNumberFormat="1" applyFill="1" applyBorder="1" applyAlignment="1" applyProtection="1">
      <alignment horizontal="centerContinuous"/>
      <protection locked="0"/>
    </xf>
    <xf numFmtId="0" fontId="38" fillId="0" borderId="0" xfId="0" applyFont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5" fontId="2" fillId="0" borderId="0" xfId="0" applyNumberFormat="1" applyFont="1" applyFill="1" applyAlignment="1" applyProtection="1">
      <alignment/>
      <protection locked="0"/>
    </xf>
    <xf numFmtId="0" fontId="2" fillId="35" borderId="12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66" fontId="0" fillId="35" borderId="0" xfId="0" applyNumberForma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5" fontId="2" fillId="0" borderId="0" xfId="0" applyNumberFormat="1" applyFont="1" applyAlignment="1" applyProtection="1">
      <alignment/>
      <protection locked="0"/>
    </xf>
    <xf numFmtId="0" fontId="38" fillId="0" borderId="0" xfId="0" applyFont="1" applyBorder="1" applyAlignment="1" applyProtection="1">
      <alignment/>
      <protection locked="0"/>
    </xf>
    <xf numFmtId="166" fontId="8" fillId="35" borderId="0" xfId="0" applyNumberFormat="1" applyFont="1" applyFill="1" applyBorder="1" applyAlignment="1" applyProtection="1">
      <alignment horizontal="center"/>
      <protection locked="0"/>
    </xf>
    <xf numFmtId="166" fontId="2" fillId="35" borderId="0" xfId="0" applyNumberFormat="1" applyFont="1" applyFill="1" applyBorder="1" applyAlignment="1" applyProtection="1">
      <alignment horizontal="center"/>
      <protection locked="0"/>
    </xf>
    <xf numFmtId="166" fontId="0" fillId="35" borderId="0" xfId="0" applyNumberFormat="1" applyFill="1" applyBorder="1" applyAlignment="1" applyProtection="1">
      <alignment horizontal="center"/>
      <protection locked="0"/>
    </xf>
    <xf numFmtId="0" fontId="2" fillId="35" borderId="14" xfId="0" applyFont="1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166" fontId="0" fillId="35" borderId="18" xfId="0" applyNumberForma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3" fillId="0" borderId="0" xfId="0" applyFont="1" applyFill="1" applyAlignment="1" applyProtection="1">
      <alignment textRotation="91"/>
      <protection locked="0"/>
    </xf>
    <xf numFmtId="0" fontId="4" fillId="36" borderId="0" xfId="0" applyFont="1" applyFill="1" applyAlignment="1">
      <alignment/>
    </xf>
    <xf numFmtId="0" fontId="4" fillId="36" borderId="0" xfId="0" applyFont="1" applyFill="1" applyBorder="1" applyAlignment="1">
      <alignment/>
    </xf>
    <xf numFmtId="0" fontId="9" fillId="36" borderId="0" xfId="0" applyFont="1" applyFill="1" applyAlignment="1">
      <alignment/>
    </xf>
    <xf numFmtId="0" fontId="25" fillId="36" borderId="2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19" fillId="36" borderId="18" xfId="0" applyFont="1" applyFill="1" applyBorder="1" applyAlignment="1">
      <alignment horizontal="center" wrapText="1"/>
    </xf>
    <xf numFmtId="0" fontId="16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40" fillId="36" borderId="0" xfId="0" applyFont="1" applyFill="1" applyBorder="1" applyAlignment="1">
      <alignment horizontal="center"/>
    </xf>
    <xf numFmtId="0" fontId="41" fillId="36" borderId="0" xfId="0" applyFont="1" applyFill="1" applyBorder="1" applyAlignment="1">
      <alignment horizontal="center"/>
    </xf>
    <xf numFmtId="0" fontId="22" fillId="36" borderId="0" xfId="0" applyFont="1" applyFill="1" applyBorder="1" applyAlignment="1">
      <alignment/>
    </xf>
    <xf numFmtId="0" fontId="0" fillId="36" borderId="0" xfId="0" applyFill="1" applyAlignment="1">
      <alignment/>
    </xf>
    <xf numFmtId="194" fontId="0" fillId="36" borderId="0" xfId="0" applyNumberFormat="1" applyFill="1" applyAlignment="1">
      <alignment/>
    </xf>
    <xf numFmtId="14" fontId="0" fillId="36" borderId="0" xfId="0" applyNumberFormat="1" applyFill="1" applyAlignment="1">
      <alignment horizontal="left"/>
    </xf>
    <xf numFmtId="43" fontId="71" fillId="38" borderId="0" xfId="42" applyFont="1" applyFill="1" applyAlignment="1" applyProtection="1">
      <alignment/>
      <protection locked="0"/>
    </xf>
    <xf numFmtId="0" fontId="71" fillId="38" borderId="0" xfId="0" applyFont="1" applyFill="1" applyAlignment="1" applyProtection="1">
      <alignment/>
      <protection locked="0"/>
    </xf>
    <xf numFmtId="167" fontId="62" fillId="0" borderId="0" xfId="0" applyNumberFormat="1" applyFont="1" applyFill="1" applyAlignment="1">
      <alignment horizontal="center"/>
    </xf>
    <xf numFmtId="0" fontId="61" fillId="35" borderId="0" xfId="0" applyFont="1" applyFill="1" applyBorder="1" applyAlignment="1" applyProtection="1">
      <alignment textRotation="90" wrapText="1"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4" fontId="6" fillId="0" borderId="0" xfId="42" applyNumberFormat="1" applyFont="1" applyFill="1" applyAlignment="1" applyProtection="1">
      <alignment/>
      <protection locked="0"/>
    </xf>
    <xf numFmtId="184" fontId="33" fillId="0" borderId="0" xfId="42" applyNumberFormat="1" applyFont="1" applyFill="1" applyAlignment="1" applyProtection="1">
      <alignment/>
      <protection locked="0"/>
    </xf>
    <xf numFmtId="166" fontId="0" fillId="0" borderId="17" xfId="0" applyNumberFormat="1" applyFill="1" applyBorder="1" applyAlignment="1" applyProtection="1">
      <alignment horizontal="centerContinuous"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6" fontId="0" fillId="0" borderId="18" xfId="0" applyNumberFormat="1" applyFill="1" applyBorder="1" applyAlignment="1" applyProtection="1">
      <alignment horizontal="center"/>
      <protection locked="0"/>
    </xf>
    <xf numFmtId="193" fontId="42" fillId="33" borderId="30" xfId="0" applyNumberFormat="1" applyFont="1" applyFill="1" applyBorder="1" applyAlignment="1" applyProtection="1">
      <alignment horizontal="center" textRotation="90"/>
      <protection locked="0"/>
    </xf>
    <xf numFmtId="0" fontId="16" fillId="33" borderId="0" xfId="0" applyFont="1" applyFill="1" applyAlignment="1">
      <alignment wrapText="1"/>
    </xf>
    <xf numFmtId="189" fontId="2" fillId="33" borderId="30" xfId="0" applyNumberFormat="1" applyFont="1" applyFill="1" applyBorder="1" applyAlignment="1" applyProtection="1">
      <alignment vertical="top" wrapText="1"/>
      <protection locked="0"/>
    </xf>
    <xf numFmtId="193" fontId="42" fillId="39" borderId="30" xfId="0" applyNumberFormat="1" applyFont="1" applyFill="1" applyBorder="1" applyAlignment="1" applyProtection="1">
      <alignment horizontal="center" textRotation="90"/>
      <protection locked="0"/>
    </xf>
    <xf numFmtId="0" fontId="16" fillId="39" borderId="0" xfId="0" applyFont="1" applyFill="1" applyAlignment="1">
      <alignment/>
    </xf>
    <xf numFmtId="189" fontId="2" fillId="39" borderId="30" xfId="0" applyNumberFormat="1" applyFont="1" applyFill="1" applyBorder="1" applyAlignment="1" applyProtection="1">
      <alignment vertical="top" wrapText="1"/>
      <protection locked="0"/>
    </xf>
    <xf numFmtId="0" fontId="73" fillId="0" borderId="25" xfId="0" applyFont="1" applyBorder="1" applyAlignment="1">
      <alignment horizontal="centerContinuous"/>
    </xf>
    <xf numFmtId="0" fontId="73" fillId="0" borderId="20" xfId="0" applyFont="1" applyBorder="1" applyAlignment="1">
      <alignment horizontal="centerContinuous"/>
    </xf>
    <xf numFmtId="0" fontId="74" fillId="0" borderId="20" xfId="0" applyFont="1" applyBorder="1" applyAlignment="1">
      <alignment horizontal="centerContinuous"/>
    </xf>
    <xf numFmtId="0" fontId="74" fillId="0" borderId="21" xfId="0" applyFont="1" applyBorder="1" applyAlignment="1">
      <alignment horizontal="centerContinuous"/>
    </xf>
    <xf numFmtId="0" fontId="73" fillId="33" borderId="25" xfId="0" applyFont="1" applyFill="1" applyBorder="1" applyAlignment="1">
      <alignment horizontal="centerContinuous"/>
    </xf>
    <xf numFmtId="0" fontId="73" fillId="33" borderId="20" xfId="0" applyFont="1" applyFill="1" applyBorder="1" applyAlignment="1">
      <alignment horizontal="centerContinuous"/>
    </xf>
    <xf numFmtId="0" fontId="73" fillId="33" borderId="21" xfId="0" applyFont="1" applyFill="1" applyBorder="1" applyAlignment="1">
      <alignment horizontal="centerContinuous"/>
    </xf>
    <xf numFmtId="0" fontId="74" fillId="33" borderId="20" xfId="0" applyFont="1" applyFill="1" applyBorder="1" applyAlignment="1">
      <alignment horizontal="centerContinuous"/>
    </xf>
    <xf numFmtId="0" fontId="74" fillId="33" borderId="21" xfId="0" applyFont="1" applyFill="1" applyBorder="1" applyAlignment="1">
      <alignment horizontal="centerContinuous"/>
    </xf>
    <xf numFmtId="0" fontId="72" fillId="40" borderId="31" xfId="0" applyFont="1" applyFill="1" applyBorder="1" applyAlignment="1" applyProtection="1">
      <alignment textRotation="90" wrapText="1"/>
      <protection locked="0"/>
    </xf>
    <xf numFmtId="0" fontId="69" fillId="40" borderId="24" xfId="0" applyFont="1" applyFill="1" applyBorder="1" applyAlignment="1" applyProtection="1">
      <alignment/>
      <protection locked="0"/>
    </xf>
    <xf numFmtId="9" fontId="6" fillId="0" borderId="0" xfId="60" applyFont="1" applyFill="1" applyAlignment="1" applyProtection="1">
      <alignment/>
      <protection locked="0"/>
    </xf>
    <xf numFmtId="166" fontId="24" fillId="0" borderId="14" xfId="0" applyNumberFormat="1" applyFont="1" applyBorder="1" applyAlignment="1" applyProtection="1">
      <alignment horizontal="centerContinuous"/>
      <protection locked="0"/>
    </xf>
    <xf numFmtId="166" fontId="25" fillId="0" borderId="18" xfId="0" applyNumberFormat="1" applyFont="1" applyBorder="1" applyAlignment="1" applyProtection="1">
      <alignment horizontal="centerContinuous"/>
      <protection locked="0"/>
    </xf>
    <xf numFmtId="166" fontId="25" fillId="0" borderId="15" xfId="0" applyNumberFormat="1" applyFont="1" applyBorder="1" applyAlignment="1" applyProtection="1">
      <alignment horizontal="centerContinuous"/>
      <protection locked="0"/>
    </xf>
    <xf numFmtId="0" fontId="17" fillId="40" borderId="31" xfId="0" applyFont="1" applyFill="1" applyBorder="1" applyAlignment="1" applyProtection="1">
      <alignment/>
      <protection locked="0"/>
    </xf>
    <xf numFmtId="0" fontId="36" fillId="40" borderId="32" xfId="0" applyFont="1" applyFill="1" applyBorder="1" applyAlignment="1" applyProtection="1" quotePrefix="1">
      <alignment horizontal="centerContinuous"/>
      <protection locked="0"/>
    </xf>
    <xf numFmtId="0" fontId="50" fillId="33" borderId="0" xfId="0" applyFont="1" applyFill="1" applyAlignment="1" applyProtection="1">
      <alignment/>
      <protection locked="0"/>
    </xf>
    <xf numFmtId="0" fontId="68" fillId="35" borderId="17" xfId="0" applyFont="1" applyFill="1" applyBorder="1" applyAlignment="1" applyProtection="1">
      <alignment horizontal="centerContinuous"/>
      <protection locked="0"/>
    </xf>
    <xf numFmtId="42" fontId="0" fillId="0" borderId="0" xfId="0" applyNumberFormat="1" applyAlignment="1">
      <alignment/>
    </xf>
    <xf numFmtId="42" fontId="0" fillId="33" borderId="0" xfId="0" applyNumberFormat="1" applyFill="1" applyAlignment="1">
      <alignment/>
    </xf>
    <xf numFmtId="0" fontId="4" fillId="0" borderId="18" xfId="0" applyFont="1" applyBorder="1" applyAlignment="1">
      <alignment/>
    </xf>
    <xf numFmtId="0" fontId="0" fillId="0" borderId="0" xfId="0" applyAlignment="1">
      <alignment vertical="top"/>
    </xf>
    <xf numFmtId="42" fontId="0" fillId="0" borderId="0" xfId="0" applyNumberFormat="1" applyAlignment="1">
      <alignment vertical="top"/>
    </xf>
    <xf numFmtId="0" fontId="0" fillId="35" borderId="11" xfId="0" applyFill="1" applyBorder="1" applyAlignment="1">
      <alignment horizontal="centerContinuous"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42" fontId="0" fillId="0" borderId="0" xfId="45" applyAlignment="1">
      <alignment horizontal="right"/>
    </xf>
    <xf numFmtId="42" fontId="0" fillId="0" borderId="0" xfId="45" applyFont="1" applyAlignment="1">
      <alignment horizontal="right"/>
    </xf>
    <xf numFmtId="42" fontId="0" fillId="33" borderId="0" xfId="45" applyFill="1" applyAlignment="1">
      <alignment horizontal="right"/>
    </xf>
    <xf numFmtId="0" fontId="0" fillId="0" borderId="18" xfId="0" applyBorder="1" applyAlignment="1">
      <alignment/>
    </xf>
    <xf numFmtId="42" fontId="0" fillId="0" borderId="18" xfId="45" applyBorder="1" applyAlignment="1">
      <alignment horizontal="right"/>
    </xf>
    <xf numFmtId="0" fontId="1" fillId="0" borderId="18" xfId="0" applyFont="1" applyBorder="1" applyAlignment="1">
      <alignment horizontal="centerContinuous" wrapText="1"/>
    </xf>
    <xf numFmtId="0" fontId="0" fillId="0" borderId="18" xfId="0" applyFont="1" applyBorder="1" applyAlignment="1">
      <alignment/>
    </xf>
    <xf numFmtId="42" fontId="0" fillId="0" borderId="18" xfId="0" applyNumberFormat="1" applyBorder="1" applyAlignment="1">
      <alignment/>
    </xf>
    <xf numFmtId="0" fontId="2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0" xfId="0" applyAlignment="1">
      <alignment horizontal="left" vertical="top" wrapText="1"/>
    </xf>
    <xf numFmtId="42" fontId="0" fillId="0" borderId="0" xfId="45" applyFont="1" applyAlignment="1">
      <alignment horizontal="right" vertical="top"/>
    </xf>
    <xf numFmtId="42" fontId="2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top"/>
    </xf>
    <xf numFmtId="42" fontId="76" fillId="0" borderId="0" xfId="45" applyFont="1" applyFill="1" applyBorder="1" applyAlignment="1">
      <alignment horizontal="right" vertical="top"/>
    </xf>
    <xf numFmtId="42" fontId="0" fillId="0" borderId="0" xfId="45" applyFill="1" applyBorder="1" applyAlignment="1">
      <alignment horizontal="right" vertical="top"/>
    </xf>
    <xf numFmtId="0" fontId="0" fillId="0" borderId="0" xfId="0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/>
    </xf>
    <xf numFmtId="4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" fontId="0" fillId="0" borderId="0" xfId="0" applyNumberFormat="1" applyFill="1" applyBorder="1" applyAlignment="1">
      <alignment vertical="top"/>
    </xf>
    <xf numFmtId="1" fontId="2" fillId="0" borderId="0" xfId="0" applyNumberFormat="1" applyFont="1" applyAlignment="1">
      <alignment horizontal="center" vertical="top"/>
    </xf>
    <xf numFmtId="168" fontId="0" fillId="0" borderId="0" xfId="0" applyNumberFormat="1" applyFont="1" applyFill="1" applyBorder="1" applyAlignment="1">
      <alignment horizontal="left" vertical="top" wrapText="1"/>
    </xf>
    <xf numFmtId="168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42" fontId="0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168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77" fillId="0" borderId="0" xfId="0" applyFont="1" applyFill="1" applyBorder="1" applyAlignment="1">
      <alignment vertical="top"/>
    </xf>
    <xf numFmtId="1" fontId="0" fillId="0" borderId="0" xfId="0" applyNumberFormat="1" applyFill="1" applyBorder="1" applyAlignment="1">
      <alignment horizontal="right" vertical="top"/>
    </xf>
    <xf numFmtId="42" fontId="2" fillId="0" borderId="0" xfId="45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left" vertical="top"/>
    </xf>
    <xf numFmtId="42" fontId="0" fillId="0" borderId="0" xfId="0" applyNumberFormat="1" applyFill="1" applyBorder="1" applyAlignment="1">
      <alignment horizontal="center" vertical="top"/>
    </xf>
    <xf numFmtId="42" fontId="78" fillId="0" borderId="0" xfId="45" applyFont="1" applyFill="1" applyBorder="1" applyAlignment="1">
      <alignment horizontal="right" vertical="top"/>
    </xf>
    <xf numFmtId="0" fontId="77" fillId="0" borderId="33" xfId="0" applyFont="1" applyFill="1" applyBorder="1" applyAlignment="1">
      <alignment vertical="top"/>
    </xf>
    <xf numFmtId="44" fontId="0" fillId="0" borderId="34" xfId="44" applyFont="1" applyFill="1" applyBorder="1" applyAlignment="1" applyProtection="1">
      <alignment vertical="top"/>
      <protection locked="0"/>
    </xf>
    <xf numFmtId="1" fontId="0" fillId="0" borderId="34" xfId="0" applyNumberFormat="1" applyFill="1" applyBorder="1" applyAlignment="1">
      <alignment horizontal="right" vertical="top"/>
    </xf>
    <xf numFmtId="42" fontId="0" fillId="0" borderId="35" xfId="45" applyFill="1" applyBorder="1" applyAlignment="1">
      <alignment horizontal="right" vertical="top"/>
    </xf>
    <xf numFmtId="169" fontId="2" fillId="0" borderId="0" xfId="0" applyNumberFormat="1" applyFont="1" applyFill="1" applyBorder="1" applyAlignment="1">
      <alignment horizontal="center" vertical="top"/>
    </xf>
    <xf numFmtId="0" fontId="77" fillId="0" borderId="23" xfId="0" applyFont="1" applyFill="1" applyBorder="1" applyAlignment="1">
      <alignment vertical="top"/>
    </xf>
    <xf numFmtId="44" fontId="0" fillId="0" borderId="16" xfId="44" applyFont="1" applyFill="1" applyBorder="1" applyAlignment="1" applyProtection="1">
      <alignment vertical="top"/>
      <protection locked="0"/>
    </xf>
    <xf numFmtId="1" fontId="0" fillId="0" borderId="16" xfId="0" applyNumberFormat="1" applyFill="1" applyBorder="1" applyAlignment="1">
      <alignment horizontal="right" vertical="top"/>
    </xf>
    <xf numFmtId="42" fontId="78" fillId="0" borderId="36" xfId="45" applyFont="1" applyFill="1" applyBorder="1" applyAlignment="1">
      <alignment horizontal="right" vertical="top"/>
    </xf>
    <xf numFmtId="44" fontId="0" fillId="0" borderId="0" xfId="44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>
      <alignment horizontal="right" vertical="top"/>
    </xf>
    <xf numFmtId="172" fontId="0" fillId="0" borderId="0" xfId="0" applyNumberFormat="1" applyFill="1" applyBorder="1" applyAlignment="1">
      <alignment horizontal="center" vertical="top"/>
    </xf>
    <xf numFmtId="0" fontId="0" fillId="0" borderId="0" xfId="57" applyAlignment="1">
      <alignment vertical="top"/>
      <protection locked="0"/>
    </xf>
    <xf numFmtId="168" fontId="2" fillId="0" borderId="0" xfId="0" applyNumberFormat="1" applyFont="1" applyFill="1" applyBorder="1" applyAlignment="1">
      <alignment horizontal="right" vertical="top"/>
    </xf>
    <xf numFmtId="42" fontId="22" fillId="0" borderId="0" xfId="45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Border="1" applyAlignment="1">
      <alignment vertical="top" wrapText="1"/>
    </xf>
    <xf numFmtId="9" fontId="2" fillId="0" borderId="0" xfId="0" applyNumberFormat="1" applyFont="1" applyAlignment="1">
      <alignment horizontal="center" wrapText="1"/>
    </xf>
    <xf numFmtId="0" fontId="2" fillId="35" borderId="10" xfId="0" applyFont="1" applyFill="1" applyBorder="1" applyAlignment="1">
      <alignment horizontal="centerContinuous"/>
    </xf>
    <xf numFmtId="42" fontId="0" fillId="0" borderId="0" xfId="0" applyNumberFormat="1" applyFill="1" applyBorder="1" applyAlignment="1">
      <alignment vertical="top"/>
    </xf>
    <xf numFmtId="9" fontId="0" fillId="0" borderId="0" xfId="0" applyNumberFormat="1" applyAlignment="1">
      <alignment vertical="top"/>
    </xf>
    <xf numFmtId="0" fontId="2" fillId="35" borderId="12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2" fillId="35" borderId="14" xfId="0" applyFont="1" applyFill="1" applyBorder="1" applyAlignment="1">
      <alignment/>
    </xf>
    <xf numFmtId="42" fontId="2" fillId="0" borderId="0" xfId="0" applyNumberFormat="1" applyFont="1" applyFill="1" applyBorder="1" applyAlignment="1">
      <alignment vertical="top"/>
    </xf>
    <xf numFmtId="9" fontId="2" fillId="0" borderId="0" xfId="0" applyNumberFormat="1" applyFont="1" applyAlignment="1">
      <alignment vertical="top"/>
    </xf>
    <xf numFmtId="0" fontId="1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84" fontId="2" fillId="0" borderId="0" xfId="42" applyNumberFormat="1" applyFont="1" applyAlignment="1" applyProtection="1">
      <alignment/>
      <protection locked="0"/>
    </xf>
    <xf numFmtId="0" fontId="79" fillId="35" borderId="20" xfId="0" applyFont="1" applyFill="1" applyBorder="1" applyAlignment="1" applyProtection="1">
      <alignment horizontal="centerContinuous"/>
      <protection locked="0"/>
    </xf>
    <xf numFmtId="0" fontId="80" fillId="0" borderId="20" xfId="0" applyFont="1" applyBorder="1" applyAlignment="1" applyProtection="1">
      <alignment horizontal="centerContinuous"/>
      <protection locked="0"/>
    </xf>
    <xf numFmtId="184" fontId="38" fillId="35" borderId="0" xfId="42" applyNumberFormat="1" applyFont="1" applyFill="1" applyAlignment="1" applyProtection="1">
      <alignment/>
      <protection locked="0"/>
    </xf>
    <xf numFmtId="167" fontId="81" fillId="0" borderId="0" xfId="0" applyNumberFormat="1" applyFont="1" applyFill="1" applyAlignment="1">
      <alignment horizontal="center"/>
    </xf>
    <xf numFmtId="0" fontId="82" fillId="33" borderId="18" xfId="0" applyFont="1" applyFill="1" applyBorder="1" applyAlignment="1" applyProtection="1">
      <alignment/>
      <protection locked="0"/>
    </xf>
    <xf numFmtId="0" fontId="38" fillId="35" borderId="27" xfId="0" applyFont="1" applyFill="1" applyBorder="1" applyAlignment="1" applyProtection="1">
      <alignment textRotation="90" wrapText="1"/>
      <protection locked="0"/>
    </xf>
    <xf numFmtId="0" fontId="83" fillId="38" borderId="0" xfId="0" applyFont="1" applyFill="1" applyAlignment="1" applyProtection="1">
      <alignment/>
      <protection locked="0"/>
    </xf>
    <xf numFmtId="184" fontId="2" fillId="34" borderId="0" xfId="42" applyNumberFormat="1" applyFont="1" applyFill="1" applyAlignment="1" applyProtection="1">
      <alignment/>
      <protection locked="0"/>
    </xf>
    <xf numFmtId="0" fontId="81" fillId="0" borderId="0" xfId="0" applyFont="1" applyFill="1" applyAlignment="1" applyProtection="1">
      <alignment/>
      <protection locked="0"/>
    </xf>
    <xf numFmtId="166" fontId="81" fillId="34" borderId="0" xfId="0" applyNumberFormat="1" applyFont="1" applyFill="1" applyAlignment="1" applyProtection="1">
      <alignment/>
      <protection locked="0"/>
    </xf>
    <xf numFmtId="0" fontId="2" fillId="35" borderId="17" xfId="0" applyFont="1" applyFill="1" applyBorder="1" applyAlignment="1" applyProtection="1">
      <alignment horizontal="centerContinuous"/>
      <protection locked="0"/>
    </xf>
    <xf numFmtId="0" fontId="2" fillId="35" borderId="0" xfId="0" applyFont="1" applyFill="1" applyBorder="1" applyAlignment="1" applyProtection="1">
      <alignment/>
      <protection locked="0"/>
    </xf>
    <xf numFmtId="1" fontId="2" fillId="35" borderId="0" xfId="0" applyNumberFormat="1" applyFont="1" applyFill="1" applyBorder="1" applyAlignment="1" applyProtection="1">
      <alignment/>
      <protection locked="0"/>
    </xf>
    <xf numFmtId="1" fontId="2" fillId="35" borderId="18" xfId="0" applyNumberFormat="1" applyFont="1" applyFill="1" applyBorder="1" applyAlignment="1" applyProtection="1">
      <alignment/>
      <protection locked="0"/>
    </xf>
    <xf numFmtId="0" fontId="8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81" fillId="0" borderId="0" xfId="0" applyFont="1" applyFill="1" applyAlignment="1" applyProtection="1">
      <alignment textRotation="91"/>
      <protection locked="0"/>
    </xf>
    <xf numFmtId="166" fontId="2" fillId="35" borderId="17" xfId="0" applyNumberFormat="1" applyFont="1" applyFill="1" applyBorder="1" applyAlignment="1" applyProtection="1">
      <alignment horizontal="centerContinuous"/>
      <protection locked="0"/>
    </xf>
    <xf numFmtId="166" fontId="2" fillId="35" borderId="0" xfId="0" applyNumberFormat="1" applyFont="1" applyFill="1" applyBorder="1" applyAlignment="1" applyProtection="1">
      <alignment/>
      <protection locked="0"/>
    </xf>
    <xf numFmtId="166" fontId="2" fillId="35" borderId="0" xfId="0" applyNumberFormat="1" applyFont="1" applyFill="1" applyBorder="1" applyAlignment="1" applyProtection="1">
      <alignment horizontal="center"/>
      <protection locked="0"/>
    </xf>
    <xf numFmtId="166" fontId="2" fillId="35" borderId="18" xfId="0" applyNumberFormat="1" applyFont="1" applyFill="1" applyBorder="1" applyAlignment="1" applyProtection="1">
      <alignment horizontal="center"/>
      <protection locked="0"/>
    </xf>
    <xf numFmtId="165" fontId="2" fillId="0" borderId="0" xfId="42" applyNumberFormat="1" applyFont="1" applyAlignment="1" applyProtection="1">
      <alignment/>
      <protection locked="0"/>
    </xf>
    <xf numFmtId="0" fontId="0" fillId="0" borderId="0" xfId="0" applyFon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74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5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2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" fillId="0" borderId="18" xfId="0" applyFont="1" applyBorder="1" applyAlignment="1">
      <alignment horizontal="right" wrapText="1"/>
    </xf>
    <xf numFmtId="0" fontId="16" fillId="34" borderId="0" xfId="0" applyFont="1" applyFill="1" applyAlignment="1">
      <alignment horizontal="right"/>
    </xf>
    <xf numFmtId="0" fontId="2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3" fillId="35" borderId="17" xfId="0" applyFont="1" applyFill="1" applyBorder="1" applyAlignment="1">
      <alignment horizontal="right"/>
    </xf>
    <xf numFmtId="0" fontId="23" fillId="35" borderId="0" xfId="0" applyFont="1" applyFill="1" applyBorder="1" applyAlignment="1">
      <alignment horizontal="right" textRotation="91"/>
    </xf>
    <xf numFmtId="0" fontId="0" fillId="35" borderId="0" xfId="0" applyFill="1" applyBorder="1" applyAlignment="1">
      <alignment horizontal="right"/>
    </xf>
    <xf numFmtId="0" fontId="0" fillId="35" borderId="18" xfId="0" applyFill="1" applyBorder="1" applyAlignment="1">
      <alignment horizontal="right"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9" fontId="2" fillId="0" borderId="0" xfId="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Job 1501and1550_2007ETC_Cost Basis-Fn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darkHorizontal">
          <bgColor indexed="40"/>
        </patternFill>
      </fill>
    </dxf>
    <dxf>
      <font>
        <color auto="1"/>
      </font>
      <fill>
        <patternFill>
          <bgColor indexed="12"/>
        </patternFill>
      </fill>
    </dxf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30</xdr:row>
      <xdr:rowOff>114300</xdr:rowOff>
    </xdr:from>
    <xdr:to>
      <xdr:col>8</xdr:col>
      <xdr:colOff>0</xdr:colOff>
      <xdr:row>44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934325"/>
          <a:ext cx="49053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0.421875" style="28" customWidth="1"/>
    <col min="2" max="2" width="62.7109375" style="18" customWidth="1"/>
    <col min="3" max="16384" width="9.140625" style="18" customWidth="1"/>
  </cols>
  <sheetData>
    <row r="1" spans="1:2" ht="20.25">
      <c r="A1" s="16" t="s">
        <v>102</v>
      </c>
      <c r="B1" s="17"/>
    </row>
    <row r="2" spans="1:2" ht="20.25">
      <c r="A2" s="19"/>
      <c r="B2" s="20"/>
    </row>
    <row r="3" spans="1:5" s="30" customFormat="1" ht="18">
      <c r="A3" s="71" t="s">
        <v>40</v>
      </c>
      <c r="B3" s="379">
        <v>9417</v>
      </c>
      <c r="C3" s="9"/>
      <c r="E3" s="9"/>
    </row>
    <row r="4" spans="1:5" s="30" customFormat="1" ht="18">
      <c r="A4" s="71" t="s">
        <v>41</v>
      </c>
      <c r="B4" s="379">
        <v>3400</v>
      </c>
      <c r="C4" s="9"/>
      <c r="E4" s="9"/>
    </row>
    <row r="5" spans="1:5" s="30" customFormat="1" ht="18">
      <c r="A5" s="71" t="s">
        <v>42</v>
      </c>
      <c r="B5" s="21" t="s">
        <v>167</v>
      </c>
      <c r="C5" s="9"/>
      <c r="E5" s="9"/>
    </row>
    <row r="6" spans="1:5" s="30" customFormat="1" ht="18">
      <c r="A6" s="71" t="s">
        <v>43</v>
      </c>
      <c r="B6" s="21" t="s">
        <v>168</v>
      </c>
      <c r="C6" s="9"/>
      <c r="E6" s="9"/>
    </row>
    <row r="7" spans="1:5" s="30" customFormat="1" ht="15.75">
      <c r="A7" s="52" t="s">
        <v>183</v>
      </c>
      <c r="B7" s="21"/>
      <c r="C7" s="9"/>
      <c r="E7" s="9"/>
    </row>
    <row r="8" spans="1:2" ht="12.75">
      <c r="A8" s="19"/>
      <c r="B8" s="22"/>
    </row>
    <row r="9" spans="1:2" ht="12.75">
      <c r="A9" s="19" t="s">
        <v>0</v>
      </c>
      <c r="B9" s="22"/>
    </row>
    <row r="10" spans="1:6" ht="131.25" customHeight="1">
      <c r="A10" s="19"/>
      <c r="B10" s="41" t="s">
        <v>185</v>
      </c>
      <c r="C10" s="23"/>
      <c r="D10" s="23"/>
      <c r="E10" s="23"/>
      <c r="F10" s="23"/>
    </row>
    <row r="11" spans="1:2" ht="12.75">
      <c r="A11" s="19"/>
      <c r="B11" s="22"/>
    </row>
    <row r="12" spans="1:2" ht="12.75">
      <c r="A12" s="19" t="s">
        <v>9</v>
      </c>
      <c r="B12" s="22"/>
    </row>
    <row r="13" spans="1:2" ht="12.75">
      <c r="A13" s="19"/>
      <c r="B13" s="99" t="s">
        <v>149</v>
      </c>
    </row>
    <row r="14" spans="1:2" ht="12.75">
      <c r="A14" s="19"/>
      <c r="B14" s="22"/>
    </row>
    <row r="15" spans="1:2" ht="12.75">
      <c r="A15" s="19"/>
      <c r="B15" s="22"/>
    </row>
    <row r="16" spans="1:2" ht="12.75">
      <c r="A16" s="19"/>
      <c r="B16" s="22"/>
    </row>
    <row r="17" spans="1:2" ht="12.75">
      <c r="A17" s="19"/>
      <c r="B17" s="22"/>
    </row>
    <row r="18" spans="1:2" ht="12.75">
      <c r="A18" s="19"/>
      <c r="B18" s="22"/>
    </row>
    <row r="19" spans="1:2" ht="12.75">
      <c r="A19" s="19" t="s">
        <v>10</v>
      </c>
      <c r="B19" s="22"/>
    </row>
    <row r="20" spans="1:2" ht="12.75">
      <c r="A20" s="19"/>
      <c r="B20" s="24" t="s">
        <v>26</v>
      </c>
    </row>
    <row r="21" spans="1:2" ht="12.75">
      <c r="A21" s="19"/>
      <c r="B21" s="24" t="s">
        <v>25</v>
      </c>
    </row>
    <row r="22" spans="1:2" ht="12.75">
      <c r="A22" s="19"/>
      <c r="B22" s="25"/>
    </row>
    <row r="23" spans="1:2" ht="12.75">
      <c r="A23" s="19"/>
      <c r="B23" s="25"/>
    </row>
    <row r="24" spans="1:2" ht="12.75">
      <c r="A24" s="19"/>
      <c r="B24" s="24" t="s">
        <v>26</v>
      </c>
    </row>
    <row r="25" spans="1:2" ht="12.75">
      <c r="A25" s="19"/>
      <c r="B25" s="24" t="s">
        <v>27</v>
      </c>
    </row>
    <row r="26" spans="1:2" ht="12.75">
      <c r="A26" s="19"/>
      <c r="B26" s="25"/>
    </row>
    <row r="27" spans="1:2" ht="12.75">
      <c r="A27" s="19"/>
      <c r="B27" s="25"/>
    </row>
    <row r="28" spans="1:5" ht="12.75">
      <c r="A28" s="19"/>
      <c r="B28" s="24" t="s">
        <v>29</v>
      </c>
      <c r="E28" s="40" t="s">
        <v>8</v>
      </c>
    </row>
    <row r="29" spans="1:2" ht="12.75">
      <c r="A29" s="19"/>
      <c r="B29" s="24" t="s">
        <v>28</v>
      </c>
    </row>
    <row r="30" spans="1:2" ht="13.5" thickBot="1">
      <c r="A30" s="26"/>
      <c r="B30" s="27"/>
    </row>
    <row r="31" ht="12.75">
      <c r="B31" s="29"/>
    </row>
    <row r="32" ht="12.75">
      <c r="B32" s="29"/>
    </row>
    <row r="33" ht="12.75">
      <c r="B33" s="29"/>
    </row>
    <row r="34" ht="12.75">
      <c r="B34" s="29"/>
    </row>
    <row r="35" ht="12.75">
      <c r="B35" s="29"/>
    </row>
    <row r="36" ht="12.75">
      <c r="B36" s="29"/>
    </row>
    <row r="37" ht="12.75">
      <c r="B37" s="29"/>
    </row>
    <row r="38" ht="12.75">
      <c r="B38" s="29"/>
    </row>
  </sheetData>
  <sheetProtection/>
  <printOptions/>
  <pageMargins left="0.56" right="0.24" top="0.85" bottom="0.43" header="0.5" footer="0.17"/>
  <pageSetup fitToHeight="1" fitToWidth="1"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Q551"/>
  <sheetViews>
    <sheetView tabSelected="1" zoomScalePageLayoutView="0" workbookViewId="0" topLeftCell="A1">
      <pane xSplit="6" topLeftCell="L1" activePane="topRight" state="frozen"/>
      <selection pane="topLeft" activeCell="A8" sqref="A8"/>
      <selection pane="topRight" activeCell="AU15" sqref="AU1:AU16384"/>
    </sheetView>
  </sheetViews>
  <sheetFormatPr defaultColWidth="9.140625" defaultRowHeight="12.75"/>
  <cols>
    <col min="1" max="1" width="7.00390625" style="100" customWidth="1"/>
    <col min="2" max="2" width="6.421875" style="100" customWidth="1"/>
    <col min="3" max="3" width="2.421875" style="100" customWidth="1"/>
    <col min="4" max="4" width="34.7109375" style="100" customWidth="1"/>
    <col min="5" max="5" width="14.8515625" style="100" customWidth="1"/>
    <col min="6" max="6" width="13.28125" style="185" customWidth="1"/>
    <col min="7" max="10" width="4.8515625" style="186" customWidth="1"/>
    <col min="11" max="11" width="11.421875" style="186" customWidth="1"/>
    <col min="12" max="12" width="11.140625" style="0" customWidth="1"/>
    <col min="13" max="13" width="11.7109375" style="0" customWidth="1"/>
    <col min="14" max="18" width="0.85546875" style="264" customWidth="1"/>
    <col min="19" max="19" width="4.140625" style="100" customWidth="1"/>
    <col min="20" max="20" width="4.8515625" style="191" customWidth="1"/>
    <col min="21" max="21" width="5.00390625" style="191" customWidth="1"/>
    <col min="22" max="22" width="4.8515625" style="191" customWidth="1"/>
    <col min="23" max="23" width="5.00390625" style="191" hidden="1" customWidth="1"/>
    <col min="24" max="24" width="5.140625" style="191" hidden="1" customWidth="1"/>
    <col min="25" max="25" width="4.00390625" style="100" customWidth="1"/>
    <col min="26" max="26" width="5.140625" style="398" customWidth="1"/>
    <col min="27" max="28" width="4.00390625" style="100" hidden="1" customWidth="1"/>
    <col min="29" max="29" width="3.7109375" style="100" customWidth="1"/>
    <col min="30" max="30" width="4.00390625" style="100" customWidth="1"/>
    <col min="31" max="31" width="4.8515625" style="100" customWidth="1"/>
    <col min="32" max="32" width="4.00390625" style="100" customWidth="1"/>
    <col min="33" max="33" width="5.7109375" style="100" customWidth="1"/>
    <col min="34" max="34" width="6.421875" style="398" customWidth="1"/>
    <col min="35" max="36" width="4.00390625" style="100" customWidth="1"/>
    <col min="37" max="37" width="5.421875" style="398" customWidth="1"/>
    <col min="38" max="38" width="4.00390625" style="100" customWidth="1"/>
    <col min="39" max="40" width="4.00390625" style="100" hidden="1" customWidth="1"/>
    <col min="41" max="41" width="4.00390625" style="100" customWidth="1"/>
    <col min="42" max="44" width="6.28125" style="100" hidden="1" customWidth="1"/>
    <col min="45" max="45" width="5.00390625" style="271" customWidth="1"/>
    <col min="46" max="46" width="10.8515625" style="0" customWidth="1"/>
    <col min="47" max="47" width="10.421875" style="417" customWidth="1"/>
    <col min="48" max="69" width="3.421875" style="0" customWidth="1"/>
    <col min="70" max="95" width="3.7109375" style="0" customWidth="1"/>
  </cols>
  <sheetData>
    <row r="1" spans="2:37" ht="65.25" customHeight="1">
      <c r="B1" s="101" t="str">
        <f>+'Tab A Description'!A3</f>
        <v>Cost Center:</v>
      </c>
      <c r="C1" s="101"/>
      <c r="D1" s="101"/>
      <c r="E1" s="101">
        <f>+'Tab A Description'!B3</f>
        <v>9417</v>
      </c>
      <c r="F1" s="102"/>
      <c r="G1" s="103"/>
      <c r="H1" s="103"/>
      <c r="I1" s="103"/>
      <c r="J1" s="103"/>
      <c r="K1" s="103"/>
      <c r="L1" s="59"/>
      <c r="M1" s="59"/>
      <c r="N1" s="253"/>
      <c r="O1" s="253"/>
      <c r="P1" s="253"/>
      <c r="Q1" s="253"/>
      <c r="R1" s="253"/>
      <c r="S1" s="101"/>
      <c r="T1"/>
      <c r="U1"/>
      <c r="V1"/>
      <c r="W1"/>
      <c r="X1"/>
      <c r="Y1"/>
      <c r="Z1" s="322"/>
      <c r="AA1"/>
      <c r="AB1"/>
      <c r="AC1"/>
      <c r="AD1"/>
      <c r="AE1"/>
      <c r="AF1"/>
      <c r="AG1"/>
      <c r="AH1" s="322"/>
      <c r="AI1"/>
      <c r="AJ1"/>
      <c r="AK1" s="322"/>
    </row>
    <row r="2" spans="1:47" s="32" customFormat="1" ht="17.25" customHeight="1">
      <c r="A2" s="104"/>
      <c r="B2" s="101" t="str">
        <f>+'Tab A Description'!A4</f>
        <v>Job Number:</v>
      </c>
      <c r="C2" s="105"/>
      <c r="D2" s="105"/>
      <c r="E2" s="101">
        <f>+'Tab A Description'!B4</f>
        <v>3400</v>
      </c>
      <c r="F2" s="106"/>
      <c r="G2" s="107"/>
      <c r="H2" s="107"/>
      <c r="I2" s="107"/>
      <c r="J2" s="107"/>
      <c r="K2" s="107"/>
      <c r="L2" s="60"/>
      <c r="M2" s="60"/>
      <c r="N2" s="254"/>
      <c r="O2" s="254"/>
      <c r="P2" s="254"/>
      <c r="Q2" s="254"/>
      <c r="R2" s="254"/>
      <c r="S2" s="105"/>
      <c r="T2"/>
      <c r="U2"/>
      <c r="V2"/>
      <c r="W2"/>
      <c r="X2"/>
      <c r="Y2"/>
      <c r="Z2" s="386"/>
      <c r="AA2" s="269"/>
      <c r="AB2" s="269"/>
      <c r="AC2" s="269"/>
      <c r="AD2" s="269"/>
      <c r="AE2" s="269"/>
      <c r="AF2" s="269"/>
      <c r="AG2" s="269"/>
      <c r="AH2" s="386"/>
      <c r="AI2" s="269"/>
      <c r="AJ2" s="269"/>
      <c r="AK2" s="386"/>
      <c r="AL2" s="104"/>
      <c r="AM2" s="104"/>
      <c r="AN2" s="104"/>
      <c r="AO2" s="104"/>
      <c r="AP2" s="104"/>
      <c r="AQ2" s="104"/>
      <c r="AR2" s="104"/>
      <c r="AS2" s="272"/>
      <c r="AU2" s="418"/>
    </row>
    <row r="3" spans="1:47" s="32" customFormat="1" ht="17.25" customHeight="1">
      <c r="A3" s="104"/>
      <c r="B3" s="101">
        <v>9417</v>
      </c>
      <c r="C3" s="105"/>
      <c r="D3" s="105"/>
      <c r="E3" s="101" t="str">
        <f>+'Tab A Description'!B5</f>
        <v>Gas Delivery System Mods for CSU</v>
      </c>
      <c r="F3" s="106"/>
      <c r="G3" s="107"/>
      <c r="H3" s="107"/>
      <c r="I3" s="107"/>
      <c r="J3" s="107"/>
      <c r="K3" s="107"/>
      <c r="L3" s="60"/>
      <c r="M3" s="60"/>
      <c r="N3" s="254"/>
      <c r="O3" s="254"/>
      <c r="P3" s="254"/>
      <c r="Q3" s="254"/>
      <c r="R3" s="254"/>
      <c r="S3" s="105"/>
      <c r="T3" s="192"/>
      <c r="U3" s="104"/>
      <c r="V3" s="192"/>
      <c r="W3" s="104"/>
      <c r="X3" s="104"/>
      <c r="Y3" s="104"/>
      <c r="Z3" s="170"/>
      <c r="AA3" s="104"/>
      <c r="AB3" s="104"/>
      <c r="AC3" s="104"/>
      <c r="AD3" s="104"/>
      <c r="AE3" s="104"/>
      <c r="AF3" s="104"/>
      <c r="AG3" s="104"/>
      <c r="AH3" s="170"/>
      <c r="AI3" s="104"/>
      <c r="AJ3" s="104"/>
      <c r="AK3" s="170"/>
      <c r="AL3" s="104"/>
      <c r="AM3" s="104"/>
      <c r="AN3" s="104"/>
      <c r="AO3" s="104"/>
      <c r="AP3" s="104"/>
      <c r="AQ3" s="104"/>
      <c r="AR3" s="104"/>
      <c r="AS3" s="272"/>
      <c r="AU3" s="418"/>
    </row>
    <row r="4" spans="1:47" s="32" customFormat="1" ht="17.25" customHeight="1" thickBot="1">
      <c r="A4" s="104"/>
      <c r="B4" s="101" t="str">
        <f>+'Tab A Description'!A6</f>
        <v>Job Manager: </v>
      </c>
      <c r="C4" s="105"/>
      <c r="D4" s="105"/>
      <c r="E4" s="101" t="str">
        <f>+'Tab A Description'!B6</f>
        <v>W. Blanchard</v>
      </c>
      <c r="F4" s="106"/>
      <c r="G4" s="107"/>
      <c r="H4" s="107"/>
      <c r="I4" s="107"/>
      <c r="J4" s="107"/>
      <c r="K4" s="107"/>
      <c r="L4" s="60"/>
      <c r="M4" s="60"/>
      <c r="N4" s="254"/>
      <c r="O4" s="254"/>
      <c r="P4" s="254"/>
      <c r="Q4" s="254"/>
      <c r="R4" s="254"/>
      <c r="S4" s="105"/>
      <c r="T4" s="192"/>
      <c r="U4" s="104"/>
      <c r="V4" s="192"/>
      <c r="W4" s="104"/>
      <c r="X4" s="104"/>
      <c r="Y4" s="104"/>
      <c r="Z4" s="170"/>
      <c r="AA4" s="104"/>
      <c r="AB4" s="104"/>
      <c r="AC4" s="104"/>
      <c r="AD4" s="104"/>
      <c r="AE4" s="104"/>
      <c r="AF4" s="104"/>
      <c r="AG4" s="104"/>
      <c r="AH4" s="170"/>
      <c r="AI4" s="104"/>
      <c r="AJ4" s="104"/>
      <c r="AK4" s="170"/>
      <c r="AL4" s="104"/>
      <c r="AM4" s="104"/>
      <c r="AN4" s="104"/>
      <c r="AO4" s="104"/>
      <c r="AP4" s="104"/>
      <c r="AQ4" s="104"/>
      <c r="AR4" s="104"/>
      <c r="AS4" s="272"/>
      <c r="AU4" s="418"/>
    </row>
    <row r="5" spans="2:46" ht="15" customHeight="1" thickBot="1">
      <c r="B5" s="108"/>
      <c r="C5" s="109"/>
      <c r="D5" s="109"/>
      <c r="E5" s="109"/>
      <c r="F5" s="110"/>
      <c r="G5" s="304"/>
      <c r="H5" s="304"/>
      <c r="I5" s="304"/>
      <c r="J5" s="304"/>
      <c r="K5" s="304"/>
      <c r="L5" s="33"/>
      <c r="M5" s="33"/>
      <c r="N5" s="255"/>
      <c r="O5" s="255"/>
      <c r="P5" s="255"/>
      <c r="Q5" s="255"/>
      <c r="R5" s="255"/>
      <c r="S5" s="109"/>
      <c r="T5" s="193" t="s">
        <v>124</v>
      </c>
      <c r="U5" s="194"/>
      <c r="V5" s="194"/>
      <c r="W5" s="194"/>
      <c r="X5" s="194"/>
      <c r="Y5" s="195"/>
      <c r="Z5" s="383"/>
      <c r="AA5" s="195"/>
      <c r="AB5" s="195"/>
      <c r="AC5" s="195"/>
      <c r="AD5" s="195"/>
      <c r="AE5" s="195"/>
      <c r="AF5" s="195"/>
      <c r="AG5" s="195"/>
      <c r="AH5" s="383"/>
      <c r="AI5" s="195"/>
      <c r="AJ5" s="195"/>
      <c r="AK5" s="383"/>
      <c r="AL5" s="195"/>
      <c r="AM5" s="195"/>
      <c r="AN5" s="195"/>
      <c r="AO5" s="195"/>
      <c r="AP5" s="195"/>
      <c r="AQ5" s="196"/>
      <c r="AR5" s="195"/>
      <c r="AS5" s="305"/>
      <c r="AT5" s="8"/>
    </row>
    <row r="6" spans="1:95" s="31" customFormat="1" ht="22.5" customHeight="1" thickBot="1">
      <c r="A6" s="111"/>
      <c r="B6" s="112"/>
      <c r="C6" s="112"/>
      <c r="D6" s="112"/>
      <c r="E6" s="113"/>
      <c r="F6" s="114" t="s">
        <v>49</v>
      </c>
      <c r="G6" s="115"/>
      <c r="H6" s="115"/>
      <c r="I6" s="115"/>
      <c r="J6" s="115"/>
      <c r="K6" s="115"/>
      <c r="L6" s="95"/>
      <c r="M6" s="96"/>
      <c r="N6" s="256"/>
      <c r="O6" s="256"/>
      <c r="P6" s="256"/>
      <c r="Q6" s="256"/>
      <c r="R6" s="256"/>
      <c r="S6" s="197"/>
      <c r="T6" s="299" t="s">
        <v>187</v>
      </c>
      <c r="U6" s="300"/>
      <c r="V6" s="300"/>
      <c r="W6" s="300"/>
      <c r="X6" s="301"/>
      <c r="Y6" s="198" t="s">
        <v>186</v>
      </c>
      <c r="Z6" s="384"/>
      <c r="AA6" s="199"/>
      <c r="AB6" s="199"/>
      <c r="AC6" s="199"/>
      <c r="AD6" s="199"/>
      <c r="AE6" s="199"/>
      <c r="AF6" s="199"/>
      <c r="AG6" s="199"/>
      <c r="AH6" s="384"/>
      <c r="AI6" s="199"/>
      <c r="AJ6" s="199"/>
      <c r="AK6" s="384"/>
      <c r="AL6" s="199"/>
      <c r="AM6" s="200"/>
      <c r="AN6" s="200"/>
      <c r="AO6" s="199"/>
      <c r="AP6" s="199"/>
      <c r="AQ6" s="200"/>
      <c r="AR6" s="200"/>
      <c r="AS6" s="303" t="s">
        <v>154</v>
      </c>
      <c r="AU6" s="419"/>
      <c r="AV6" s="291" t="s">
        <v>103</v>
      </c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3"/>
      <c r="BH6" s="287" t="s">
        <v>104</v>
      </c>
      <c r="BI6" s="288"/>
      <c r="BJ6" s="289"/>
      <c r="BK6" s="289"/>
      <c r="BL6" s="289"/>
      <c r="BM6" s="289"/>
      <c r="BN6" s="289"/>
      <c r="BO6" s="289"/>
      <c r="BP6" s="289"/>
      <c r="BQ6" s="289"/>
      <c r="BR6" s="289"/>
      <c r="BS6" s="290"/>
      <c r="BT6" s="291" t="s">
        <v>152</v>
      </c>
      <c r="BU6" s="292"/>
      <c r="BV6" s="294"/>
      <c r="BW6" s="294"/>
      <c r="BX6" s="294"/>
      <c r="BY6" s="294"/>
      <c r="BZ6" s="294"/>
      <c r="CA6" s="294"/>
      <c r="CB6" s="294"/>
      <c r="CC6" s="294"/>
      <c r="CD6" s="294"/>
      <c r="CE6" s="295"/>
      <c r="CF6" s="287" t="s">
        <v>153</v>
      </c>
      <c r="CG6" s="288"/>
      <c r="CH6" s="289"/>
      <c r="CI6" s="289"/>
      <c r="CJ6" s="289"/>
      <c r="CK6" s="289"/>
      <c r="CL6" s="289"/>
      <c r="CM6" s="289"/>
      <c r="CN6" s="289"/>
      <c r="CO6" s="289"/>
      <c r="CP6" s="289"/>
      <c r="CQ6" s="290"/>
    </row>
    <row r="7" spans="1:47" s="31" customFormat="1" ht="25.5" customHeight="1" thickBot="1">
      <c r="A7" s="116" t="s">
        <v>183</v>
      </c>
      <c r="B7" s="117" t="s">
        <v>125</v>
      </c>
      <c r="C7" s="117"/>
      <c r="D7" s="117"/>
      <c r="E7" s="118"/>
      <c r="F7" s="119" t="s">
        <v>118</v>
      </c>
      <c r="G7" s="120"/>
      <c r="H7" s="121"/>
      <c r="I7" s="121"/>
      <c r="J7" s="121"/>
      <c r="K7" s="122"/>
      <c r="L7" s="93" t="s">
        <v>116</v>
      </c>
      <c r="M7" s="94"/>
      <c r="N7" s="257"/>
      <c r="O7" s="257"/>
      <c r="P7" s="257"/>
      <c r="Q7" s="257"/>
      <c r="R7" s="257"/>
      <c r="S7" s="201"/>
      <c r="T7" s="202">
        <v>1.308</v>
      </c>
      <c r="U7" s="203">
        <v>1000</v>
      </c>
      <c r="V7" s="203">
        <v>1716</v>
      </c>
      <c r="W7" s="203">
        <v>1716</v>
      </c>
      <c r="X7" s="204">
        <v>1716</v>
      </c>
      <c r="Y7" s="205">
        <v>168.7</v>
      </c>
      <c r="Z7" s="387">
        <v>168.7</v>
      </c>
      <c r="AA7" s="206">
        <v>156.5</v>
      </c>
      <c r="AB7" s="206"/>
      <c r="AC7" s="206">
        <v>128.59</v>
      </c>
      <c r="AD7" s="206">
        <v>108.44</v>
      </c>
      <c r="AE7" s="206">
        <v>78.33</v>
      </c>
      <c r="AF7" s="206">
        <v>78.33</v>
      </c>
      <c r="AG7" s="206">
        <v>78.33</v>
      </c>
      <c r="AH7" s="387">
        <v>180.79</v>
      </c>
      <c r="AI7" s="206"/>
      <c r="AJ7" s="206"/>
      <c r="AK7" s="387"/>
      <c r="AL7" s="206"/>
      <c r="AM7" s="206">
        <v>116.7</v>
      </c>
      <c r="AN7" s="206">
        <v>116.7</v>
      </c>
      <c r="AO7" s="207"/>
      <c r="AP7" s="207"/>
      <c r="AQ7" s="207"/>
      <c r="AR7" s="207"/>
      <c r="AS7" s="302"/>
      <c r="AU7" s="419"/>
    </row>
    <row r="8" spans="1:95" s="34" customFormat="1" ht="97.5" customHeight="1" thickBot="1">
      <c r="A8" s="123" t="s">
        <v>112</v>
      </c>
      <c r="B8" s="124" t="s">
        <v>123</v>
      </c>
      <c r="C8" s="125"/>
      <c r="D8" s="124"/>
      <c r="E8" s="124" t="s">
        <v>119</v>
      </c>
      <c r="F8" s="126" t="s">
        <v>120</v>
      </c>
      <c r="G8" s="127" t="s">
        <v>117</v>
      </c>
      <c r="H8" s="128"/>
      <c r="I8" s="128"/>
      <c r="J8" s="128"/>
      <c r="K8" s="129" t="s">
        <v>115</v>
      </c>
      <c r="L8" s="76" t="s">
        <v>50</v>
      </c>
      <c r="M8" s="76" t="s">
        <v>51</v>
      </c>
      <c r="N8" s="258"/>
      <c r="O8" s="258"/>
      <c r="P8" s="258"/>
      <c r="Q8" s="258"/>
      <c r="R8" s="258"/>
      <c r="S8" s="208" t="s">
        <v>121</v>
      </c>
      <c r="T8" s="209" t="s">
        <v>47</v>
      </c>
      <c r="U8" s="210" t="s">
        <v>48</v>
      </c>
      <c r="V8" s="210" t="s">
        <v>46</v>
      </c>
      <c r="W8" s="210" t="s">
        <v>44</v>
      </c>
      <c r="X8" s="211" t="s">
        <v>45</v>
      </c>
      <c r="Y8" s="212" t="s">
        <v>52</v>
      </c>
      <c r="Z8" s="388" t="s">
        <v>151</v>
      </c>
      <c r="AA8" s="213" t="s">
        <v>53</v>
      </c>
      <c r="AB8" s="213" t="s">
        <v>158</v>
      </c>
      <c r="AC8" s="213" t="s">
        <v>157</v>
      </c>
      <c r="AD8" s="213" t="s">
        <v>54</v>
      </c>
      <c r="AE8" s="213" t="s">
        <v>159</v>
      </c>
      <c r="AF8" s="213" t="s">
        <v>160</v>
      </c>
      <c r="AG8" s="213" t="s">
        <v>161</v>
      </c>
      <c r="AH8" s="388" t="s">
        <v>55</v>
      </c>
      <c r="AI8" s="213" t="s">
        <v>150</v>
      </c>
      <c r="AJ8" s="213" t="s">
        <v>162</v>
      </c>
      <c r="AK8" s="388" t="s">
        <v>163</v>
      </c>
      <c r="AL8" s="213" t="s">
        <v>57</v>
      </c>
      <c r="AM8" s="214" t="s">
        <v>58</v>
      </c>
      <c r="AN8" s="214" t="s">
        <v>164</v>
      </c>
      <c r="AO8" s="213" t="s">
        <v>56</v>
      </c>
      <c r="AP8" s="213"/>
      <c r="AQ8" s="214"/>
      <c r="AR8" s="270"/>
      <c r="AS8" s="296" t="s">
        <v>184</v>
      </c>
      <c r="AT8" s="58" t="s">
        <v>166</v>
      </c>
      <c r="AU8" s="420" t="s">
        <v>165</v>
      </c>
      <c r="AV8" s="281">
        <v>39722</v>
      </c>
      <c r="AW8" s="281">
        <v>39753</v>
      </c>
      <c r="AX8" s="281">
        <v>39783</v>
      </c>
      <c r="AY8" s="281">
        <v>39814</v>
      </c>
      <c r="AZ8" s="281">
        <v>39845</v>
      </c>
      <c r="BA8" s="281">
        <v>39873</v>
      </c>
      <c r="BB8" s="281">
        <v>39904</v>
      </c>
      <c r="BC8" s="281">
        <v>39934</v>
      </c>
      <c r="BD8" s="281">
        <v>39965</v>
      </c>
      <c r="BE8" s="281">
        <v>39995</v>
      </c>
      <c r="BF8" s="281">
        <v>40026</v>
      </c>
      <c r="BG8" s="281">
        <v>40057</v>
      </c>
      <c r="BH8" s="284">
        <v>40087</v>
      </c>
      <c r="BI8" s="284">
        <v>40118</v>
      </c>
      <c r="BJ8" s="284">
        <v>40148</v>
      </c>
      <c r="BK8" s="284">
        <v>40179</v>
      </c>
      <c r="BL8" s="284">
        <v>40210</v>
      </c>
      <c r="BM8" s="284">
        <v>40238</v>
      </c>
      <c r="BN8" s="284">
        <v>40269</v>
      </c>
      <c r="BO8" s="284">
        <v>40299</v>
      </c>
      <c r="BP8" s="284">
        <v>40330</v>
      </c>
      <c r="BQ8" s="284">
        <v>40360</v>
      </c>
      <c r="BR8" s="284">
        <v>40391</v>
      </c>
      <c r="BS8" s="284">
        <v>40422</v>
      </c>
      <c r="BT8" s="281">
        <v>40452</v>
      </c>
      <c r="BU8" s="281">
        <v>40483</v>
      </c>
      <c r="BV8" s="281">
        <v>40513</v>
      </c>
      <c r="BW8" s="281">
        <v>40544</v>
      </c>
      <c r="BX8" s="281">
        <v>40575</v>
      </c>
      <c r="BY8" s="281">
        <v>40603</v>
      </c>
      <c r="BZ8" s="281">
        <v>40634</v>
      </c>
      <c r="CA8" s="281">
        <v>40664</v>
      </c>
      <c r="CB8" s="281">
        <v>40695</v>
      </c>
      <c r="CC8" s="281">
        <v>40725</v>
      </c>
      <c r="CD8" s="281">
        <v>40756</v>
      </c>
      <c r="CE8" s="281">
        <v>40787</v>
      </c>
      <c r="CF8" s="284">
        <v>40817</v>
      </c>
      <c r="CG8" s="284">
        <v>40848</v>
      </c>
      <c r="CH8" s="284">
        <v>40878</v>
      </c>
      <c r="CI8" s="284">
        <v>40909</v>
      </c>
      <c r="CJ8" s="284">
        <v>40940</v>
      </c>
      <c r="CK8" s="284">
        <v>40969</v>
      </c>
      <c r="CL8" s="284">
        <v>41000</v>
      </c>
      <c r="CM8" s="284">
        <v>41030</v>
      </c>
      <c r="CN8" s="284">
        <v>41061</v>
      </c>
      <c r="CO8" s="284">
        <v>41091</v>
      </c>
      <c r="CP8" s="284">
        <v>41122</v>
      </c>
      <c r="CQ8" s="284">
        <v>41153</v>
      </c>
    </row>
    <row r="9" spans="1:95" s="35" customFormat="1" ht="34.5" customHeight="1" thickBot="1">
      <c r="A9" s="130" t="s">
        <v>113</v>
      </c>
      <c r="B9" s="131" t="s">
        <v>122</v>
      </c>
      <c r="C9" s="130"/>
      <c r="D9" s="132"/>
      <c r="E9" s="132"/>
      <c r="F9" s="133"/>
      <c r="G9" s="134"/>
      <c r="H9" s="134"/>
      <c r="I9" s="134"/>
      <c r="J9" s="134"/>
      <c r="K9" s="134"/>
      <c r="L9" s="77"/>
      <c r="M9" s="78"/>
      <c r="N9" s="73"/>
      <c r="O9" s="73"/>
      <c r="P9" s="73"/>
      <c r="Q9" s="73"/>
      <c r="R9" s="73"/>
      <c r="S9" s="215"/>
      <c r="T9" s="267">
        <v>1.178</v>
      </c>
      <c r="U9" s="267">
        <v>1.178</v>
      </c>
      <c r="V9" s="267">
        <v>1.617</v>
      </c>
      <c r="W9" s="267">
        <v>1.232</v>
      </c>
      <c r="X9" s="267">
        <v>1.859</v>
      </c>
      <c r="Y9" s="268">
        <v>177.11</v>
      </c>
      <c r="Z9" s="389">
        <v>118.8</v>
      </c>
      <c r="AA9" s="268">
        <v>135.2</v>
      </c>
      <c r="AB9" s="268">
        <v>101.48</v>
      </c>
      <c r="AC9" s="268">
        <v>67.89</v>
      </c>
      <c r="AD9" s="268">
        <v>172.42</v>
      </c>
      <c r="AE9" s="268">
        <v>150.61</v>
      </c>
      <c r="AF9" s="268">
        <v>122.43</v>
      </c>
      <c r="AG9" s="268">
        <v>83.52</v>
      </c>
      <c r="AH9" s="389">
        <v>149.15</v>
      </c>
      <c r="AI9" s="268">
        <v>148.87</v>
      </c>
      <c r="AJ9" s="268">
        <v>115.61</v>
      </c>
      <c r="AK9" s="389">
        <v>89.2</v>
      </c>
      <c r="AL9" s="268">
        <v>120.76</v>
      </c>
      <c r="AM9" s="268">
        <v>159.17</v>
      </c>
      <c r="AN9" s="268">
        <v>208.3</v>
      </c>
      <c r="AO9" s="268">
        <v>156.85</v>
      </c>
      <c r="AP9" s="216">
        <v>1</v>
      </c>
      <c r="AQ9" s="216">
        <v>1</v>
      </c>
      <c r="AR9" s="216">
        <v>1</v>
      </c>
      <c r="AS9" s="297"/>
      <c r="AU9" s="421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72"/>
      <c r="BG9" s="72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285"/>
      <c r="CG9" s="285"/>
      <c r="CH9" s="285"/>
      <c r="CI9" s="285"/>
      <c r="CJ9" s="285"/>
      <c r="CK9" s="285"/>
      <c r="CL9" s="285"/>
      <c r="CM9" s="285"/>
      <c r="CN9" s="285"/>
      <c r="CO9" s="285"/>
      <c r="CP9" s="285"/>
      <c r="CQ9" s="285"/>
    </row>
    <row r="10" spans="1:95" s="64" customFormat="1" ht="14.25" customHeight="1">
      <c r="A10" s="135">
        <v>1</v>
      </c>
      <c r="B10" s="136"/>
      <c r="C10" s="137" t="s">
        <v>91</v>
      </c>
      <c r="D10" s="136"/>
      <c r="E10" s="136"/>
      <c r="F10" s="138"/>
      <c r="G10" s="139"/>
      <c r="H10" s="139"/>
      <c r="I10" s="139"/>
      <c r="J10" s="139"/>
      <c r="K10" s="140"/>
      <c r="L10" s="79">
        <f>IF(F10="","",MAX(N10:R10))</f>
      </c>
      <c r="M10" s="80">
        <f>IF(F10="","",+L10+(F10*7/5))</f>
      </c>
      <c r="N10" s="74">
        <f aca="true" t="shared" si="0" ref="N10:N41">IF(K10="",(DATEVALUE("10/1/2007")),K10)</f>
        <v>39356</v>
      </c>
      <c r="O10" s="75">
        <f aca="true" t="shared" si="1" ref="O10:O41">IF(G10="",(DATEVALUE("10/1/2007")),VLOOKUP(G10,$A$10:$M$66,13))</f>
        <v>39356</v>
      </c>
      <c r="P10" s="75">
        <f aca="true" t="shared" si="2" ref="P10:P41">IF(H10="",(DATEVALUE("10/1/2007")),VLOOKUP(H10,$A$10:$M$66,13))</f>
        <v>39356</v>
      </c>
      <c r="Q10" s="75">
        <f aca="true" t="shared" si="3" ref="Q10:Q41">IF(I10="",(DATEVALUE("10/1/2007")),VLOOKUP(I10,$A$10:$M$66,13))</f>
        <v>39356</v>
      </c>
      <c r="R10" s="75">
        <f aca="true" t="shared" si="4" ref="R10:R41">IF(J10="",(DATEVALUE("10/1/2007")),VLOOKUP(J10,$A$10:$M$66,13))</f>
        <v>39356</v>
      </c>
      <c r="S10" s="136"/>
      <c r="T10" s="217"/>
      <c r="U10" s="217"/>
      <c r="V10" s="217"/>
      <c r="W10" s="217"/>
      <c r="X10" s="218"/>
      <c r="Y10" s="219"/>
      <c r="Z10" s="382"/>
      <c r="AA10" s="219"/>
      <c r="AB10" s="219"/>
      <c r="AC10" s="219"/>
      <c r="AD10" s="219"/>
      <c r="AE10" s="219"/>
      <c r="AF10" s="219"/>
      <c r="AG10" s="219"/>
      <c r="AH10" s="382"/>
      <c r="AI10" s="219"/>
      <c r="AJ10" s="219"/>
      <c r="AK10" s="382"/>
      <c r="AL10" s="219"/>
      <c r="AM10" s="219"/>
      <c r="AN10" s="219"/>
      <c r="AO10" s="219"/>
      <c r="AP10" s="219"/>
      <c r="AQ10" s="219"/>
      <c r="AR10" s="219"/>
      <c r="AS10" s="298"/>
      <c r="AT10" s="65"/>
      <c r="AU10" s="422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</row>
    <row r="11" spans="1:95" s="64" customFormat="1" ht="14.25" customHeight="1">
      <c r="A11" s="135">
        <v>2</v>
      </c>
      <c r="B11" s="137"/>
      <c r="C11" s="136"/>
      <c r="D11" s="136"/>
      <c r="E11" s="136"/>
      <c r="F11" s="138"/>
      <c r="G11" s="141"/>
      <c r="H11" s="141"/>
      <c r="I11" s="141"/>
      <c r="J11" s="141"/>
      <c r="K11" s="140"/>
      <c r="L11" s="79">
        <f>IF(F11="","",MAX(N11:R11))</f>
      </c>
      <c r="M11" s="80">
        <f>IF(F11="","",+L11+(F11*7/5))</f>
      </c>
      <c r="N11" s="74">
        <f t="shared" si="0"/>
        <v>39356</v>
      </c>
      <c r="O11" s="75">
        <f t="shared" si="1"/>
        <v>39356</v>
      </c>
      <c r="P11" s="75">
        <f t="shared" si="2"/>
        <v>39356</v>
      </c>
      <c r="Q11" s="75">
        <f t="shared" si="3"/>
        <v>39356</v>
      </c>
      <c r="R11" s="75">
        <f t="shared" si="4"/>
        <v>39356</v>
      </c>
      <c r="S11" s="136"/>
      <c r="T11" s="217"/>
      <c r="U11" s="217"/>
      <c r="V11" s="217"/>
      <c r="W11" s="217"/>
      <c r="X11" s="218"/>
      <c r="Y11" s="219"/>
      <c r="Z11" s="382"/>
      <c r="AA11" s="219"/>
      <c r="AB11" s="219"/>
      <c r="AC11" s="219"/>
      <c r="AD11" s="219"/>
      <c r="AE11" s="219"/>
      <c r="AF11" s="219"/>
      <c r="AG11" s="219"/>
      <c r="AH11" s="382"/>
      <c r="AI11" s="219"/>
      <c r="AJ11" s="219"/>
      <c r="AK11" s="382"/>
      <c r="AL11" s="219"/>
      <c r="AM11" s="219"/>
      <c r="AN11" s="219"/>
      <c r="AO11" s="219"/>
      <c r="AP11" s="219"/>
      <c r="AQ11" s="219"/>
      <c r="AR11" s="219"/>
      <c r="AS11" s="298"/>
      <c r="AT11" s="65"/>
      <c r="AU11" s="422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</row>
    <row r="12" spans="1:95" s="64" customFormat="1" ht="15">
      <c r="A12" s="135">
        <v>3</v>
      </c>
      <c r="B12" s="136"/>
      <c r="C12" s="142" t="s">
        <v>59</v>
      </c>
      <c r="D12" s="136"/>
      <c r="E12" s="136"/>
      <c r="F12" s="138"/>
      <c r="G12" s="139"/>
      <c r="H12" s="139"/>
      <c r="I12" s="139"/>
      <c r="J12" s="139"/>
      <c r="K12" s="140"/>
      <c r="L12" s="79">
        <f>IF(F12="","",MAX(N12:R12))</f>
      </c>
      <c r="M12" s="80">
        <f>IF(F12="","",+L12+(F12*7/5))</f>
      </c>
      <c r="N12" s="74">
        <f t="shared" si="0"/>
        <v>39356</v>
      </c>
      <c r="O12" s="75">
        <f t="shared" si="1"/>
        <v>39356</v>
      </c>
      <c r="P12" s="75">
        <f t="shared" si="2"/>
        <v>39356</v>
      </c>
      <c r="Q12" s="75">
        <f t="shared" si="3"/>
        <v>39356</v>
      </c>
      <c r="R12" s="75">
        <f t="shared" si="4"/>
        <v>39356</v>
      </c>
      <c r="S12" s="220"/>
      <c r="T12" s="217"/>
      <c r="U12" s="217"/>
      <c r="V12" s="217"/>
      <c r="W12" s="217"/>
      <c r="X12" s="218"/>
      <c r="Y12" s="219"/>
      <c r="Z12" s="382"/>
      <c r="AA12" s="219"/>
      <c r="AB12" s="219"/>
      <c r="AC12" s="219"/>
      <c r="AD12" s="219"/>
      <c r="AE12" s="219"/>
      <c r="AF12" s="219"/>
      <c r="AG12" s="219"/>
      <c r="AH12" s="382"/>
      <c r="AI12" s="219"/>
      <c r="AJ12" s="219"/>
      <c r="AK12" s="382"/>
      <c r="AL12" s="219"/>
      <c r="AM12" s="219"/>
      <c r="AN12" s="219"/>
      <c r="AO12" s="219"/>
      <c r="AP12" s="219"/>
      <c r="AQ12" s="219"/>
      <c r="AR12" s="219"/>
      <c r="AS12" s="298"/>
      <c r="AT12" s="66"/>
      <c r="AU12" s="422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3"/>
      <c r="BU12" s="283"/>
      <c r="BV12" s="283"/>
      <c r="BW12" s="283"/>
      <c r="BX12" s="283"/>
      <c r="BY12" s="283"/>
      <c r="BZ12" s="283"/>
      <c r="CA12" s="283"/>
      <c r="CB12" s="283"/>
      <c r="CC12" s="283"/>
      <c r="CD12" s="283"/>
      <c r="CE12" s="283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</row>
    <row r="13" spans="1:95" s="64" customFormat="1" ht="15">
      <c r="A13" s="135">
        <v>4</v>
      </c>
      <c r="B13" s="142"/>
      <c r="C13" s="136" t="s">
        <v>101</v>
      </c>
      <c r="D13" s="136"/>
      <c r="E13" s="136" t="s">
        <v>177</v>
      </c>
      <c r="F13" s="138"/>
      <c r="G13" s="139"/>
      <c r="H13" s="139"/>
      <c r="I13" s="139"/>
      <c r="J13" s="139"/>
      <c r="K13" s="140"/>
      <c r="L13" s="79"/>
      <c r="M13" s="80"/>
      <c r="N13" s="74">
        <f t="shared" si="0"/>
        <v>39356</v>
      </c>
      <c r="O13" s="75">
        <f t="shared" si="1"/>
        <v>39356</v>
      </c>
      <c r="P13" s="75">
        <f t="shared" si="2"/>
        <v>39356</v>
      </c>
      <c r="Q13" s="75">
        <f t="shared" si="3"/>
        <v>39356</v>
      </c>
      <c r="R13" s="75">
        <f t="shared" si="4"/>
        <v>39356</v>
      </c>
      <c r="S13" s="220"/>
      <c r="T13" s="217"/>
      <c r="U13" s="217"/>
      <c r="V13" s="217"/>
      <c r="W13" s="217"/>
      <c r="X13" s="218"/>
      <c r="Y13" s="219"/>
      <c r="Z13" s="382"/>
      <c r="AA13" s="219"/>
      <c r="AB13" s="219"/>
      <c r="AC13" s="219"/>
      <c r="AD13" s="219"/>
      <c r="AE13" s="219"/>
      <c r="AF13" s="219"/>
      <c r="AG13" s="219"/>
      <c r="AH13" s="382">
        <v>12</v>
      </c>
      <c r="AI13" s="219"/>
      <c r="AJ13" s="219"/>
      <c r="AK13" s="382"/>
      <c r="AL13" s="219"/>
      <c r="AM13" s="219"/>
      <c r="AN13" s="219"/>
      <c r="AO13" s="219"/>
      <c r="AP13" s="219"/>
      <c r="AQ13" s="219"/>
      <c r="AR13" s="219"/>
      <c r="AS13" s="298">
        <v>0.15</v>
      </c>
      <c r="AT13" s="66"/>
      <c r="AU13" s="422">
        <v>2</v>
      </c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3"/>
      <c r="BU13" s="283"/>
      <c r="BV13" s="283"/>
      <c r="BW13" s="283"/>
      <c r="BX13" s="283"/>
      <c r="BY13" s="283"/>
      <c r="BZ13" s="283"/>
      <c r="CA13" s="283"/>
      <c r="CB13" s="283"/>
      <c r="CC13" s="283"/>
      <c r="CD13" s="283"/>
      <c r="CE13" s="283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</row>
    <row r="14" spans="1:95" s="64" customFormat="1" ht="15">
      <c r="A14" s="135">
        <v>5</v>
      </c>
      <c r="B14" s="142"/>
      <c r="C14" s="136" t="s">
        <v>76</v>
      </c>
      <c r="D14" s="136"/>
      <c r="E14" s="136" t="s">
        <v>177</v>
      </c>
      <c r="F14" s="138"/>
      <c r="G14" s="139"/>
      <c r="H14" s="139"/>
      <c r="I14" s="139"/>
      <c r="J14" s="139"/>
      <c r="K14" s="140"/>
      <c r="L14" s="79"/>
      <c r="M14" s="80"/>
      <c r="N14" s="74">
        <f t="shared" si="0"/>
        <v>39356</v>
      </c>
      <c r="O14" s="75">
        <f t="shared" si="1"/>
        <v>39356</v>
      </c>
      <c r="P14" s="75">
        <f t="shared" si="2"/>
        <v>39356</v>
      </c>
      <c r="Q14" s="75">
        <f t="shared" si="3"/>
        <v>39356</v>
      </c>
      <c r="R14" s="75">
        <f t="shared" si="4"/>
        <v>39356</v>
      </c>
      <c r="S14" s="220"/>
      <c r="T14" s="217"/>
      <c r="U14" s="217"/>
      <c r="V14" s="217"/>
      <c r="W14" s="217"/>
      <c r="X14" s="218"/>
      <c r="Y14" s="219"/>
      <c r="Z14" s="382"/>
      <c r="AA14" s="219"/>
      <c r="AB14" s="219"/>
      <c r="AC14" s="219"/>
      <c r="AD14" s="219"/>
      <c r="AE14" s="219"/>
      <c r="AF14" s="219"/>
      <c r="AG14" s="219"/>
      <c r="AH14" s="382">
        <v>24</v>
      </c>
      <c r="AI14" s="219"/>
      <c r="AJ14" s="219"/>
      <c r="AK14" s="382"/>
      <c r="AL14" s="219"/>
      <c r="AM14" s="219"/>
      <c r="AN14" s="219"/>
      <c r="AO14" s="219"/>
      <c r="AP14" s="219"/>
      <c r="AQ14" s="219"/>
      <c r="AR14" s="219"/>
      <c r="AS14" s="298">
        <v>0.15</v>
      </c>
      <c r="AT14" s="66"/>
      <c r="AU14" s="422">
        <v>2</v>
      </c>
      <c r="AV14" s="283"/>
      <c r="AW14" s="283"/>
      <c r="AX14" s="283"/>
      <c r="AY14" s="283"/>
      <c r="AZ14" s="283"/>
      <c r="BA14" s="283"/>
      <c r="BB14" s="283"/>
      <c r="BC14" s="283"/>
      <c r="BD14" s="283"/>
      <c r="BE14" s="283"/>
      <c r="BF14" s="283"/>
      <c r="BG14" s="283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3"/>
      <c r="BU14" s="283"/>
      <c r="BV14" s="283"/>
      <c r="BW14" s="283"/>
      <c r="BX14" s="283"/>
      <c r="BY14" s="283"/>
      <c r="BZ14" s="283"/>
      <c r="CA14" s="283"/>
      <c r="CB14" s="283"/>
      <c r="CC14" s="283"/>
      <c r="CD14" s="283"/>
      <c r="CE14" s="283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</row>
    <row r="15" spans="1:95" s="64" customFormat="1" ht="15">
      <c r="A15" s="135">
        <v>6</v>
      </c>
      <c r="B15" s="142"/>
      <c r="C15" s="143" t="s">
        <v>75</v>
      </c>
      <c r="D15" s="143"/>
      <c r="E15" s="136" t="s">
        <v>177</v>
      </c>
      <c r="F15" s="138"/>
      <c r="G15" s="141"/>
      <c r="H15" s="141"/>
      <c r="I15" s="141"/>
      <c r="J15" s="141"/>
      <c r="K15" s="140"/>
      <c r="L15" s="79"/>
      <c r="M15" s="80"/>
      <c r="N15" s="74">
        <f t="shared" si="0"/>
        <v>39356</v>
      </c>
      <c r="O15" s="75">
        <f t="shared" si="1"/>
        <v>39356</v>
      </c>
      <c r="P15" s="75">
        <f t="shared" si="2"/>
        <v>39356</v>
      </c>
      <c r="Q15" s="75">
        <f t="shared" si="3"/>
        <v>39356</v>
      </c>
      <c r="R15" s="75">
        <f t="shared" si="4"/>
        <v>39356</v>
      </c>
      <c r="S15" s="220"/>
      <c r="T15" s="217"/>
      <c r="U15" s="217"/>
      <c r="V15" s="217"/>
      <c r="W15" s="217"/>
      <c r="X15" s="218"/>
      <c r="Y15" s="219"/>
      <c r="Z15" s="382"/>
      <c r="AA15" s="219"/>
      <c r="AB15" s="219"/>
      <c r="AC15" s="219"/>
      <c r="AD15" s="219"/>
      <c r="AE15" s="219"/>
      <c r="AF15" s="219"/>
      <c r="AG15" s="219"/>
      <c r="AH15" s="382">
        <v>24</v>
      </c>
      <c r="AI15" s="219"/>
      <c r="AJ15" s="219"/>
      <c r="AK15" s="382"/>
      <c r="AL15" s="219"/>
      <c r="AM15" s="219"/>
      <c r="AN15" s="219"/>
      <c r="AO15" s="219"/>
      <c r="AP15" s="219"/>
      <c r="AQ15" s="219"/>
      <c r="AR15" s="219"/>
      <c r="AS15" s="298">
        <v>0.15</v>
      </c>
      <c r="AT15" s="66"/>
      <c r="AU15" s="422">
        <v>2</v>
      </c>
      <c r="AV15" s="283"/>
      <c r="AW15" s="283"/>
      <c r="AX15" s="283"/>
      <c r="AY15" s="283"/>
      <c r="AZ15" s="283"/>
      <c r="BA15" s="283"/>
      <c r="BB15" s="283"/>
      <c r="BC15" s="283"/>
      <c r="BD15" s="283"/>
      <c r="BE15" s="283"/>
      <c r="BF15" s="283"/>
      <c r="BG15" s="283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3"/>
      <c r="CE15" s="283"/>
      <c r="CF15" s="286"/>
      <c r="CG15" s="286"/>
      <c r="CH15" s="286"/>
      <c r="CI15" s="286"/>
      <c r="CJ15" s="286"/>
      <c r="CK15" s="286"/>
      <c r="CL15" s="286"/>
      <c r="CM15" s="286"/>
      <c r="CN15" s="286"/>
      <c r="CO15" s="286"/>
      <c r="CP15" s="286"/>
      <c r="CQ15" s="286"/>
    </row>
    <row r="16" spans="1:95" s="64" customFormat="1" ht="15">
      <c r="A16" s="135">
        <v>7</v>
      </c>
      <c r="B16" s="142"/>
      <c r="C16" s="136" t="s">
        <v>60</v>
      </c>
      <c r="D16" s="136"/>
      <c r="E16" s="136"/>
      <c r="F16" s="138"/>
      <c r="G16" s="139"/>
      <c r="H16" s="139"/>
      <c r="I16" s="139"/>
      <c r="J16" s="139"/>
      <c r="K16" s="140"/>
      <c r="L16" s="79">
        <f aca="true" t="shared" si="5" ref="L16:L64">IF(F16="","",MAX(N16:R16))</f>
      </c>
      <c r="M16" s="80">
        <f aca="true" t="shared" si="6" ref="M16:M64">IF(F16="","",+L16+(F16*7/5))</f>
      </c>
      <c r="N16" s="74">
        <f t="shared" si="0"/>
        <v>39356</v>
      </c>
      <c r="O16" s="75">
        <f t="shared" si="1"/>
        <v>39356</v>
      </c>
      <c r="P16" s="75">
        <f t="shared" si="2"/>
        <v>39356</v>
      </c>
      <c r="Q16" s="75">
        <f t="shared" si="3"/>
        <v>39356</v>
      </c>
      <c r="R16" s="75">
        <f t="shared" si="4"/>
        <v>39356</v>
      </c>
      <c r="S16" s="220"/>
      <c r="T16" s="217"/>
      <c r="U16" s="217"/>
      <c r="V16" s="217"/>
      <c r="W16" s="217"/>
      <c r="X16" s="218"/>
      <c r="Y16" s="219"/>
      <c r="Z16" s="382"/>
      <c r="AA16" s="219"/>
      <c r="AB16" s="219"/>
      <c r="AC16" s="219"/>
      <c r="AD16" s="219"/>
      <c r="AE16" s="219"/>
      <c r="AF16" s="219"/>
      <c r="AG16" s="219"/>
      <c r="AH16" s="382"/>
      <c r="AI16" s="219"/>
      <c r="AJ16" s="219"/>
      <c r="AK16" s="382"/>
      <c r="AL16" s="219"/>
      <c r="AM16" s="219"/>
      <c r="AN16" s="219"/>
      <c r="AO16" s="219"/>
      <c r="AP16" s="219"/>
      <c r="AQ16" s="219"/>
      <c r="AR16" s="219"/>
      <c r="AS16" s="298"/>
      <c r="AT16" s="66"/>
      <c r="AU16" s="422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</row>
    <row r="17" spans="1:95" s="64" customFormat="1" ht="15">
      <c r="A17" s="135">
        <v>8</v>
      </c>
      <c r="B17" s="142"/>
      <c r="C17" s="136" t="s">
        <v>178</v>
      </c>
      <c r="D17" s="136"/>
      <c r="E17" s="136"/>
      <c r="F17" s="138"/>
      <c r="G17" s="139"/>
      <c r="H17" s="139"/>
      <c r="I17" s="139"/>
      <c r="J17" s="139"/>
      <c r="K17" s="140"/>
      <c r="L17" s="79">
        <f t="shared" si="5"/>
      </c>
      <c r="M17" s="80">
        <f t="shared" si="6"/>
      </c>
      <c r="N17" s="74">
        <f t="shared" si="0"/>
        <v>39356</v>
      </c>
      <c r="O17" s="75">
        <f t="shared" si="1"/>
        <v>39356</v>
      </c>
      <c r="P17" s="75">
        <f t="shared" si="2"/>
        <v>39356</v>
      </c>
      <c r="Q17" s="75">
        <f t="shared" si="3"/>
        <v>39356</v>
      </c>
      <c r="R17" s="75">
        <f t="shared" si="4"/>
        <v>39356</v>
      </c>
      <c r="S17" s="220"/>
      <c r="T17" s="217"/>
      <c r="U17" s="217"/>
      <c r="V17" s="217"/>
      <c r="W17" s="217"/>
      <c r="X17" s="218"/>
      <c r="Y17" s="219"/>
      <c r="Z17" s="382"/>
      <c r="AA17" s="219"/>
      <c r="AB17" s="219"/>
      <c r="AC17" s="219"/>
      <c r="AD17" s="219"/>
      <c r="AE17" s="219"/>
      <c r="AF17" s="219"/>
      <c r="AG17" s="219"/>
      <c r="AH17" s="382"/>
      <c r="AI17" s="219"/>
      <c r="AJ17" s="219"/>
      <c r="AK17" s="382"/>
      <c r="AL17" s="219"/>
      <c r="AM17" s="219"/>
      <c r="AN17" s="219"/>
      <c r="AO17" s="219"/>
      <c r="AP17" s="219"/>
      <c r="AQ17" s="219"/>
      <c r="AR17" s="219"/>
      <c r="AS17" s="298"/>
      <c r="AT17" s="66"/>
      <c r="AU17" s="422"/>
      <c r="AV17" s="283"/>
      <c r="AW17" s="283"/>
      <c r="AX17" s="283"/>
      <c r="AY17" s="283"/>
      <c r="AZ17" s="283"/>
      <c r="BA17" s="283"/>
      <c r="BB17" s="283"/>
      <c r="BC17" s="283"/>
      <c r="BD17" s="283"/>
      <c r="BE17" s="283"/>
      <c r="BF17" s="283"/>
      <c r="BG17" s="283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3"/>
      <c r="BU17" s="283"/>
      <c r="BV17" s="283"/>
      <c r="BW17" s="283"/>
      <c r="BX17" s="283"/>
      <c r="BY17" s="283"/>
      <c r="BZ17" s="283"/>
      <c r="CA17" s="283"/>
      <c r="CB17" s="283"/>
      <c r="CC17" s="283"/>
      <c r="CD17" s="283"/>
      <c r="CE17" s="283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</row>
    <row r="18" spans="1:95" s="64" customFormat="1" ht="15">
      <c r="A18" s="135">
        <v>9</v>
      </c>
      <c r="B18" s="142"/>
      <c r="C18" s="136" t="s">
        <v>61</v>
      </c>
      <c r="D18" s="136"/>
      <c r="E18" s="136" t="s">
        <v>177</v>
      </c>
      <c r="F18" s="138"/>
      <c r="G18" s="139"/>
      <c r="H18" s="139"/>
      <c r="I18" s="139"/>
      <c r="J18" s="139"/>
      <c r="K18" s="140"/>
      <c r="L18" s="79"/>
      <c r="M18" s="80"/>
      <c r="N18" s="74">
        <f t="shared" si="0"/>
        <v>39356</v>
      </c>
      <c r="O18" s="75">
        <f t="shared" si="1"/>
        <v>39356</v>
      </c>
      <c r="P18" s="75">
        <f t="shared" si="2"/>
        <v>39356</v>
      </c>
      <c r="Q18" s="75">
        <f t="shared" si="3"/>
        <v>39356</v>
      </c>
      <c r="R18" s="75">
        <f t="shared" si="4"/>
        <v>39356</v>
      </c>
      <c r="S18" s="220"/>
      <c r="T18" s="217"/>
      <c r="U18" s="217"/>
      <c r="V18" s="217"/>
      <c r="W18" s="217"/>
      <c r="X18" s="218"/>
      <c r="Y18" s="219"/>
      <c r="Z18" s="382"/>
      <c r="AA18" s="219"/>
      <c r="AB18" s="219"/>
      <c r="AC18" s="219"/>
      <c r="AD18" s="219"/>
      <c r="AE18" s="219"/>
      <c r="AF18" s="219"/>
      <c r="AG18" s="219"/>
      <c r="AH18" s="382">
        <v>48</v>
      </c>
      <c r="AI18" s="219"/>
      <c r="AJ18" s="219"/>
      <c r="AK18" s="382"/>
      <c r="AL18" s="219"/>
      <c r="AM18" s="219"/>
      <c r="AN18" s="219"/>
      <c r="AO18" s="219"/>
      <c r="AP18" s="219"/>
      <c r="AQ18" s="219"/>
      <c r="AR18" s="219"/>
      <c r="AS18" s="298">
        <v>0.15</v>
      </c>
      <c r="AT18" s="66"/>
      <c r="AU18" s="422">
        <v>2</v>
      </c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3"/>
      <c r="BU18" s="283"/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6"/>
      <c r="CG18" s="286"/>
      <c r="CH18" s="286"/>
      <c r="CI18" s="286"/>
      <c r="CJ18" s="286"/>
      <c r="CK18" s="286"/>
      <c r="CL18" s="286"/>
      <c r="CM18" s="286"/>
      <c r="CN18" s="286"/>
      <c r="CO18" s="286"/>
      <c r="CP18" s="286"/>
      <c r="CQ18" s="286"/>
    </row>
    <row r="19" spans="1:95" s="64" customFormat="1" ht="15">
      <c r="A19" s="135">
        <v>10</v>
      </c>
      <c r="B19" s="142"/>
      <c r="C19" s="136"/>
      <c r="D19" s="136"/>
      <c r="E19" s="136"/>
      <c r="F19" s="138"/>
      <c r="G19" s="141"/>
      <c r="H19" s="141"/>
      <c r="I19" s="141"/>
      <c r="J19" s="141"/>
      <c r="K19" s="140"/>
      <c r="L19" s="79">
        <f t="shared" si="5"/>
      </c>
      <c r="M19" s="80">
        <f t="shared" si="6"/>
      </c>
      <c r="N19" s="74">
        <f t="shared" si="0"/>
        <v>39356</v>
      </c>
      <c r="O19" s="75">
        <f t="shared" si="1"/>
        <v>39356</v>
      </c>
      <c r="P19" s="75">
        <f t="shared" si="2"/>
        <v>39356</v>
      </c>
      <c r="Q19" s="75">
        <f t="shared" si="3"/>
        <v>39356</v>
      </c>
      <c r="R19" s="75">
        <f t="shared" si="4"/>
        <v>39356</v>
      </c>
      <c r="S19" s="220"/>
      <c r="T19" s="217"/>
      <c r="U19" s="217"/>
      <c r="V19" s="217"/>
      <c r="W19" s="217"/>
      <c r="X19" s="218"/>
      <c r="Y19" s="219"/>
      <c r="Z19" s="382"/>
      <c r="AA19" s="219"/>
      <c r="AB19" s="219"/>
      <c r="AC19" s="219"/>
      <c r="AD19" s="219"/>
      <c r="AE19" s="219"/>
      <c r="AF19" s="219"/>
      <c r="AG19" s="219"/>
      <c r="AH19" s="382"/>
      <c r="AI19" s="219"/>
      <c r="AJ19" s="219"/>
      <c r="AK19" s="382"/>
      <c r="AL19" s="219"/>
      <c r="AM19" s="219"/>
      <c r="AN19" s="219"/>
      <c r="AO19" s="219"/>
      <c r="AP19" s="219"/>
      <c r="AQ19" s="219"/>
      <c r="AR19" s="219"/>
      <c r="AS19" s="298"/>
      <c r="AT19" s="66"/>
      <c r="AU19" s="422"/>
      <c r="AV19" s="283"/>
      <c r="AW19" s="283"/>
      <c r="AX19" s="283"/>
      <c r="AY19" s="283"/>
      <c r="AZ19" s="283"/>
      <c r="BA19" s="283"/>
      <c r="BB19" s="283"/>
      <c r="BC19" s="283"/>
      <c r="BD19" s="283"/>
      <c r="BE19" s="283"/>
      <c r="BF19" s="283"/>
      <c r="BG19" s="283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3"/>
      <c r="BU19" s="283"/>
      <c r="BV19" s="283"/>
      <c r="BW19" s="283"/>
      <c r="BX19" s="283"/>
      <c r="BY19" s="283"/>
      <c r="BZ19" s="283"/>
      <c r="CA19" s="283"/>
      <c r="CB19" s="283"/>
      <c r="CC19" s="283"/>
      <c r="CD19" s="283"/>
      <c r="CE19" s="283"/>
      <c r="CF19" s="286"/>
      <c r="CG19" s="286"/>
      <c r="CH19" s="286"/>
      <c r="CI19" s="286"/>
      <c r="CJ19" s="286"/>
      <c r="CK19" s="286"/>
      <c r="CL19" s="286"/>
      <c r="CM19" s="286"/>
      <c r="CN19" s="286"/>
      <c r="CO19" s="286"/>
      <c r="CP19" s="286"/>
      <c r="CQ19" s="286"/>
    </row>
    <row r="20" spans="1:95" s="64" customFormat="1" ht="15">
      <c r="A20" s="135">
        <v>11</v>
      </c>
      <c r="B20" s="136"/>
      <c r="C20" s="142" t="s">
        <v>62</v>
      </c>
      <c r="D20" s="136"/>
      <c r="E20" s="136"/>
      <c r="F20" s="138"/>
      <c r="G20" s="139"/>
      <c r="H20" s="139"/>
      <c r="I20" s="139"/>
      <c r="J20" s="139"/>
      <c r="K20" s="140"/>
      <c r="L20" s="79">
        <f t="shared" si="5"/>
      </c>
      <c r="M20" s="80">
        <f t="shared" si="6"/>
      </c>
      <c r="N20" s="74">
        <f t="shared" si="0"/>
        <v>39356</v>
      </c>
      <c r="O20" s="75">
        <f t="shared" si="1"/>
        <v>39356</v>
      </c>
      <c r="P20" s="75">
        <f t="shared" si="2"/>
        <v>39356</v>
      </c>
      <c r="Q20" s="75">
        <f t="shared" si="3"/>
        <v>39356</v>
      </c>
      <c r="R20" s="75">
        <f t="shared" si="4"/>
        <v>39356</v>
      </c>
      <c r="S20" s="220"/>
      <c r="T20" s="217"/>
      <c r="U20" s="217"/>
      <c r="V20" s="217"/>
      <c r="W20" s="217"/>
      <c r="X20" s="218"/>
      <c r="Y20" s="219"/>
      <c r="Z20" s="382"/>
      <c r="AA20" s="219"/>
      <c r="AB20" s="219"/>
      <c r="AC20" s="219"/>
      <c r="AD20" s="219"/>
      <c r="AE20" s="219"/>
      <c r="AF20" s="219"/>
      <c r="AG20" s="219"/>
      <c r="AH20" s="382"/>
      <c r="AI20" s="219"/>
      <c r="AJ20" s="219"/>
      <c r="AK20" s="382"/>
      <c r="AL20" s="219"/>
      <c r="AM20" s="219"/>
      <c r="AN20" s="219"/>
      <c r="AO20" s="219"/>
      <c r="AP20" s="219"/>
      <c r="AQ20" s="219"/>
      <c r="AR20" s="219"/>
      <c r="AS20" s="298"/>
      <c r="AT20" s="66"/>
      <c r="AU20" s="422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6"/>
      <c r="BI20" s="286"/>
      <c r="BJ20" s="286"/>
      <c r="BK20" s="286"/>
      <c r="BL20" s="286"/>
      <c r="BM20" s="286"/>
      <c r="BN20" s="286"/>
      <c r="BO20" s="286"/>
      <c r="BP20" s="286"/>
      <c r="BQ20" s="286"/>
      <c r="BR20" s="286"/>
      <c r="BS20" s="286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6"/>
      <c r="CG20" s="286"/>
      <c r="CH20" s="286"/>
      <c r="CI20" s="286"/>
      <c r="CJ20" s="286"/>
      <c r="CK20" s="286"/>
      <c r="CL20" s="286"/>
      <c r="CM20" s="286"/>
      <c r="CN20" s="286"/>
      <c r="CO20" s="286"/>
      <c r="CP20" s="286"/>
      <c r="CQ20" s="286"/>
    </row>
    <row r="21" spans="1:95" s="64" customFormat="1" ht="15">
      <c r="A21" s="135">
        <v>12</v>
      </c>
      <c r="B21" s="142"/>
      <c r="C21" s="136" t="s">
        <v>63</v>
      </c>
      <c r="D21" s="136"/>
      <c r="E21" s="136"/>
      <c r="F21" s="138"/>
      <c r="G21" s="139"/>
      <c r="H21" s="139"/>
      <c r="I21" s="139"/>
      <c r="J21" s="139"/>
      <c r="K21" s="140"/>
      <c r="L21" s="79">
        <f t="shared" si="5"/>
      </c>
      <c r="M21" s="80">
        <f t="shared" si="6"/>
      </c>
      <c r="N21" s="74">
        <f t="shared" si="0"/>
        <v>39356</v>
      </c>
      <c r="O21" s="75">
        <f t="shared" si="1"/>
        <v>39356</v>
      </c>
      <c r="P21" s="75">
        <f t="shared" si="2"/>
        <v>39356</v>
      </c>
      <c r="Q21" s="75">
        <f t="shared" si="3"/>
        <v>39356</v>
      </c>
      <c r="R21" s="75">
        <f t="shared" si="4"/>
        <v>39356</v>
      </c>
      <c r="S21" s="220"/>
      <c r="T21" s="217"/>
      <c r="U21" s="217"/>
      <c r="V21" s="217"/>
      <c r="W21" s="217"/>
      <c r="X21" s="218"/>
      <c r="Y21" s="219"/>
      <c r="Z21" s="382"/>
      <c r="AA21" s="219"/>
      <c r="AB21" s="219"/>
      <c r="AC21" s="219"/>
      <c r="AD21" s="219"/>
      <c r="AE21" s="219"/>
      <c r="AF21" s="219"/>
      <c r="AG21" s="219"/>
      <c r="AH21" s="382"/>
      <c r="AI21" s="219"/>
      <c r="AJ21" s="219"/>
      <c r="AK21" s="382"/>
      <c r="AL21" s="219"/>
      <c r="AM21" s="219"/>
      <c r="AN21" s="219"/>
      <c r="AO21" s="219"/>
      <c r="AP21" s="219"/>
      <c r="AQ21" s="219"/>
      <c r="AR21" s="219"/>
      <c r="AS21" s="298"/>
      <c r="AT21" s="66"/>
      <c r="AU21" s="422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6"/>
      <c r="BI21" s="286"/>
      <c r="BJ21" s="286"/>
      <c r="BK21" s="286"/>
      <c r="BL21" s="286"/>
      <c r="BM21" s="286"/>
      <c r="BN21" s="286"/>
      <c r="BO21" s="286"/>
      <c r="BP21" s="286"/>
      <c r="BQ21" s="286"/>
      <c r="BR21" s="286"/>
      <c r="BS21" s="286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</row>
    <row r="22" spans="1:95" s="64" customFormat="1" ht="15">
      <c r="A22" s="135">
        <v>13</v>
      </c>
      <c r="B22" s="142"/>
      <c r="C22" s="136" t="s">
        <v>64</v>
      </c>
      <c r="D22" s="136"/>
      <c r="E22" s="136"/>
      <c r="F22" s="138"/>
      <c r="G22" s="139"/>
      <c r="H22" s="139"/>
      <c r="I22" s="139"/>
      <c r="J22" s="139"/>
      <c r="K22" s="140"/>
      <c r="L22" s="79">
        <f t="shared" si="5"/>
      </c>
      <c r="M22" s="80">
        <f t="shared" si="6"/>
      </c>
      <c r="N22" s="74">
        <f t="shared" si="0"/>
        <v>39356</v>
      </c>
      <c r="O22" s="75">
        <f t="shared" si="1"/>
        <v>39356</v>
      </c>
      <c r="P22" s="75">
        <f t="shared" si="2"/>
        <v>39356</v>
      </c>
      <c r="Q22" s="75">
        <f t="shared" si="3"/>
        <v>39356</v>
      </c>
      <c r="R22" s="75">
        <f t="shared" si="4"/>
        <v>39356</v>
      </c>
      <c r="S22" s="220"/>
      <c r="T22" s="217"/>
      <c r="U22" s="217"/>
      <c r="V22" s="217"/>
      <c r="W22" s="217"/>
      <c r="X22" s="218"/>
      <c r="Y22" s="219"/>
      <c r="Z22" s="382"/>
      <c r="AA22" s="219"/>
      <c r="AB22" s="219"/>
      <c r="AC22" s="219"/>
      <c r="AD22" s="219"/>
      <c r="AE22" s="219"/>
      <c r="AF22" s="219"/>
      <c r="AG22" s="219"/>
      <c r="AH22" s="382"/>
      <c r="AI22" s="219"/>
      <c r="AJ22" s="219"/>
      <c r="AK22" s="382"/>
      <c r="AL22" s="219"/>
      <c r="AM22" s="219"/>
      <c r="AN22" s="219"/>
      <c r="AO22" s="219"/>
      <c r="AP22" s="219"/>
      <c r="AQ22" s="219"/>
      <c r="AR22" s="219"/>
      <c r="AS22" s="298"/>
      <c r="AT22" s="66"/>
      <c r="AU22" s="422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3"/>
      <c r="BU22" s="283"/>
      <c r="BV22" s="283"/>
      <c r="BW22" s="283"/>
      <c r="BX22" s="283"/>
      <c r="BY22" s="283"/>
      <c r="BZ22" s="283"/>
      <c r="CA22" s="283"/>
      <c r="CB22" s="283"/>
      <c r="CC22" s="283"/>
      <c r="CD22" s="283"/>
      <c r="CE22" s="283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</row>
    <row r="23" spans="1:95" s="64" customFormat="1" ht="15">
      <c r="A23" s="135">
        <v>14</v>
      </c>
      <c r="B23" s="142"/>
      <c r="C23" s="136" t="s">
        <v>65</v>
      </c>
      <c r="D23" s="136"/>
      <c r="E23" s="136"/>
      <c r="F23" s="138"/>
      <c r="G23" s="141"/>
      <c r="H23" s="141"/>
      <c r="I23" s="141"/>
      <c r="J23" s="141"/>
      <c r="K23" s="140"/>
      <c r="L23" s="79">
        <f t="shared" si="5"/>
      </c>
      <c r="M23" s="80">
        <f t="shared" si="6"/>
      </c>
      <c r="N23" s="74">
        <f t="shared" si="0"/>
        <v>39356</v>
      </c>
      <c r="O23" s="75">
        <f t="shared" si="1"/>
        <v>39356</v>
      </c>
      <c r="P23" s="75">
        <f t="shared" si="2"/>
        <v>39356</v>
      </c>
      <c r="Q23" s="75">
        <f t="shared" si="3"/>
        <v>39356</v>
      </c>
      <c r="R23" s="75">
        <f t="shared" si="4"/>
        <v>39356</v>
      </c>
      <c r="S23" s="220"/>
      <c r="T23" s="217"/>
      <c r="U23" s="217"/>
      <c r="V23" s="217"/>
      <c r="W23" s="217"/>
      <c r="X23" s="218"/>
      <c r="Y23" s="219"/>
      <c r="Z23" s="382"/>
      <c r="AA23" s="219"/>
      <c r="AB23" s="219"/>
      <c r="AC23" s="219"/>
      <c r="AD23" s="219"/>
      <c r="AE23" s="219"/>
      <c r="AF23" s="219"/>
      <c r="AG23" s="219"/>
      <c r="AH23" s="382"/>
      <c r="AI23" s="219"/>
      <c r="AJ23" s="219"/>
      <c r="AK23" s="382"/>
      <c r="AL23" s="219"/>
      <c r="AM23" s="219"/>
      <c r="AN23" s="219"/>
      <c r="AO23" s="219"/>
      <c r="AP23" s="219"/>
      <c r="AQ23" s="219"/>
      <c r="AR23" s="219"/>
      <c r="AS23" s="298"/>
      <c r="AT23" s="66"/>
      <c r="AU23" s="422"/>
      <c r="AV23" s="283"/>
      <c r="AW23" s="283"/>
      <c r="AX23" s="283"/>
      <c r="AY23" s="283"/>
      <c r="AZ23" s="283"/>
      <c r="BA23" s="283"/>
      <c r="BB23" s="283"/>
      <c r="BC23" s="283"/>
      <c r="BD23" s="283"/>
      <c r="BE23" s="283"/>
      <c r="BF23" s="283"/>
      <c r="BG23" s="283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3"/>
      <c r="BU23" s="283"/>
      <c r="BV23" s="283"/>
      <c r="BW23" s="283"/>
      <c r="BX23" s="283"/>
      <c r="BY23" s="283"/>
      <c r="BZ23" s="283"/>
      <c r="CA23" s="283"/>
      <c r="CB23" s="283"/>
      <c r="CC23" s="283"/>
      <c r="CD23" s="283"/>
      <c r="CE23" s="283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</row>
    <row r="24" spans="1:95" s="64" customFormat="1" ht="15">
      <c r="A24" s="135">
        <v>15</v>
      </c>
      <c r="B24" s="142"/>
      <c r="C24" s="136" t="s">
        <v>66</v>
      </c>
      <c r="D24" s="136"/>
      <c r="E24" s="136"/>
      <c r="F24" s="138"/>
      <c r="G24" s="139"/>
      <c r="H24" s="139"/>
      <c r="I24" s="139"/>
      <c r="J24" s="139"/>
      <c r="K24" s="140"/>
      <c r="L24" s="79">
        <f t="shared" si="5"/>
      </c>
      <c r="M24" s="80">
        <f t="shared" si="6"/>
      </c>
      <c r="N24" s="74">
        <f t="shared" si="0"/>
        <v>39356</v>
      </c>
      <c r="O24" s="75">
        <f t="shared" si="1"/>
        <v>39356</v>
      </c>
      <c r="P24" s="75">
        <f t="shared" si="2"/>
        <v>39356</v>
      </c>
      <c r="Q24" s="75">
        <f t="shared" si="3"/>
        <v>39356</v>
      </c>
      <c r="R24" s="75">
        <f t="shared" si="4"/>
        <v>39356</v>
      </c>
      <c r="S24" s="220"/>
      <c r="T24" s="217"/>
      <c r="U24" s="217"/>
      <c r="V24" s="217"/>
      <c r="W24" s="217"/>
      <c r="X24" s="218"/>
      <c r="Y24" s="219"/>
      <c r="Z24" s="382"/>
      <c r="AA24" s="219"/>
      <c r="AB24" s="219"/>
      <c r="AC24" s="219"/>
      <c r="AD24" s="219"/>
      <c r="AE24" s="219"/>
      <c r="AF24" s="219"/>
      <c r="AG24" s="219"/>
      <c r="AH24" s="382"/>
      <c r="AI24" s="219"/>
      <c r="AJ24" s="219"/>
      <c r="AK24" s="382"/>
      <c r="AL24" s="219"/>
      <c r="AM24" s="219"/>
      <c r="AN24" s="219"/>
      <c r="AO24" s="219"/>
      <c r="AP24" s="219"/>
      <c r="AQ24" s="219"/>
      <c r="AR24" s="219"/>
      <c r="AS24" s="298"/>
      <c r="AT24" s="66"/>
      <c r="AU24" s="422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</row>
    <row r="25" spans="1:95" s="64" customFormat="1" ht="15">
      <c r="A25" s="135">
        <v>16</v>
      </c>
      <c r="B25" s="142"/>
      <c r="C25" s="136" t="s">
        <v>67</v>
      </c>
      <c r="D25" s="136"/>
      <c r="E25" s="136" t="s">
        <v>177</v>
      </c>
      <c r="F25" s="138"/>
      <c r="G25" s="139"/>
      <c r="H25" s="139"/>
      <c r="I25" s="139"/>
      <c r="J25" s="139"/>
      <c r="K25" s="140"/>
      <c r="L25" s="79">
        <f t="shared" si="5"/>
      </c>
      <c r="M25" s="80">
        <f t="shared" si="6"/>
      </c>
      <c r="N25" s="74">
        <f t="shared" si="0"/>
        <v>39356</v>
      </c>
      <c r="O25" s="75">
        <f t="shared" si="1"/>
        <v>39356</v>
      </c>
      <c r="P25" s="75">
        <f t="shared" si="2"/>
        <v>39356</v>
      </c>
      <c r="Q25" s="75">
        <f t="shared" si="3"/>
        <v>39356</v>
      </c>
      <c r="R25" s="75">
        <f t="shared" si="4"/>
        <v>39356</v>
      </c>
      <c r="S25" s="220"/>
      <c r="T25" s="217"/>
      <c r="U25" s="217"/>
      <c r="V25" s="217"/>
      <c r="W25" s="217"/>
      <c r="X25" s="218"/>
      <c r="Y25" s="219"/>
      <c r="Z25" s="382"/>
      <c r="AA25" s="219"/>
      <c r="AB25" s="219"/>
      <c r="AC25" s="219"/>
      <c r="AD25" s="219"/>
      <c r="AE25" s="219"/>
      <c r="AF25" s="219"/>
      <c r="AG25" s="219"/>
      <c r="AH25" s="382">
        <v>24</v>
      </c>
      <c r="AI25" s="219"/>
      <c r="AJ25" s="219"/>
      <c r="AK25" s="382"/>
      <c r="AL25" s="219"/>
      <c r="AM25" s="219"/>
      <c r="AN25" s="219"/>
      <c r="AO25" s="219"/>
      <c r="AP25" s="219"/>
      <c r="AQ25" s="219"/>
      <c r="AR25" s="219"/>
      <c r="AS25" s="298">
        <v>0.15</v>
      </c>
      <c r="AT25" s="66"/>
      <c r="AU25" s="422">
        <v>2</v>
      </c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6"/>
      <c r="BI25" s="286"/>
      <c r="BJ25" s="286"/>
      <c r="BK25" s="286"/>
      <c r="BL25" s="286"/>
      <c r="BM25" s="286"/>
      <c r="BN25" s="286"/>
      <c r="BO25" s="286"/>
      <c r="BP25" s="286"/>
      <c r="BQ25" s="286"/>
      <c r="BR25" s="286"/>
      <c r="BS25" s="286"/>
      <c r="BT25" s="283"/>
      <c r="BU25" s="283"/>
      <c r="BV25" s="283"/>
      <c r="BW25" s="283"/>
      <c r="BX25" s="283"/>
      <c r="BY25" s="283"/>
      <c r="BZ25" s="283"/>
      <c r="CA25" s="283"/>
      <c r="CB25" s="283"/>
      <c r="CC25" s="283"/>
      <c r="CD25" s="283"/>
      <c r="CE25" s="283"/>
      <c r="CF25" s="286"/>
      <c r="CG25" s="286"/>
      <c r="CH25" s="286"/>
      <c r="CI25" s="286"/>
      <c r="CJ25" s="286"/>
      <c r="CK25" s="286"/>
      <c r="CL25" s="286"/>
      <c r="CM25" s="286"/>
      <c r="CN25" s="286"/>
      <c r="CO25" s="286"/>
      <c r="CP25" s="286"/>
      <c r="CQ25" s="286"/>
    </row>
    <row r="26" spans="1:95" s="64" customFormat="1" ht="15">
      <c r="A26" s="135">
        <v>17</v>
      </c>
      <c r="B26" s="142"/>
      <c r="C26" s="136" t="s">
        <v>71</v>
      </c>
      <c r="D26" s="136"/>
      <c r="E26" s="136" t="s">
        <v>179</v>
      </c>
      <c r="F26" s="138"/>
      <c r="G26" s="139"/>
      <c r="H26" s="139"/>
      <c r="I26" s="139"/>
      <c r="J26" s="139"/>
      <c r="K26" s="140"/>
      <c r="L26" s="79">
        <f t="shared" si="5"/>
      </c>
      <c r="M26" s="80">
        <f t="shared" si="6"/>
      </c>
      <c r="N26" s="74">
        <f t="shared" si="0"/>
        <v>39356</v>
      </c>
      <c r="O26" s="75">
        <f t="shared" si="1"/>
        <v>39356</v>
      </c>
      <c r="P26" s="75">
        <f t="shared" si="2"/>
        <v>39356</v>
      </c>
      <c r="Q26" s="75">
        <f t="shared" si="3"/>
        <v>39356</v>
      </c>
      <c r="R26" s="75">
        <f t="shared" si="4"/>
        <v>39356</v>
      </c>
      <c r="S26" s="220"/>
      <c r="T26" s="217"/>
      <c r="U26" s="217"/>
      <c r="V26" s="217"/>
      <c r="W26" s="217"/>
      <c r="X26" s="218"/>
      <c r="Y26" s="219"/>
      <c r="Z26" s="382">
        <v>48</v>
      </c>
      <c r="AA26" s="219"/>
      <c r="AB26" s="219"/>
      <c r="AC26" s="219"/>
      <c r="AD26" s="219"/>
      <c r="AE26" s="219"/>
      <c r="AF26" s="219"/>
      <c r="AG26" s="219"/>
      <c r="AH26" s="382"/>
      <c r="AI26" s="219"/>
      <c r="AJ26" s="219"/>
      <c r="AK26" s="382"/>
      <c r="AL26" s="219"/>
      <c r="AM26" s="219"/>
      <c r="AN26" s="219"/>
      <c r="AO26" s="219"/>
      <c r="AP26" s="219"/>
      <c r="AQ26" s="219"/>
      <c r="AR26" s="219"/>
      <c r="AS26" s="298">
        <v>0.15</v>
      </c>
      <c r="AT26" s="66"/>
      <c r="AU26" s="422">
        <v>2</v>
      </c>
      <c r="AV26" s="283"/>
      <c r="AW26" s="283"/>
      <c r="AX26" s="283"/>
      <c r="AY26" s="283"/>
      <c r="AZ26" s="283"/>
      <c r="BA26" s="283"/>
      <c r="BB26" s="283"/>
      <c r="BC26" s="283"/>
      <c r="BD26" s="283"/>
      <c r="BE26" s="283"/>
      <c r="BF26" s="283"/>
      <c r="BG26" s="283"/>
      <c r="BH26" s="286"/>
      <c r="BI26" s="286"/>
      <c r="BJ26" s="286"/>
      <c r="BK26" s="286"/>
      <c r="BL26" s="286"/>
      <c r="BM26" s="286"/>
      <c r="BN26" s="286"/>
      <c r="BO26" s="286"/>
      <c r="BP26" s="286"/>
      <c r="BQ26" s="286"/>
      <c r="BR26" s="286"/>
      <c r="BS26" s="286"/>
      <c r="BT26" s="283"/>
      <c r="BU26" s="283"/>
      <c r="BV26" s="283"/>
      <c r="BW26" s="283"/>
      <c r="BX26" s="283"/>
      <c r="BY26" s="283"/>
      <c r="BZ26" s="283"/>
      <c r="CA26" s="283"/>
      <c r="CB26" s="283"/>
      <c r="CC26" s="283"/>
      <c r="CD26" s="283"/>
      <c r="CE26" s="283"/>
      <c r="CF26" s="286"/>
      <c r="CG26" s="286"/>
      <c r="CH26" s="286"/>
      <c r="CI26" s="286"/>
      <c r="CJ26" s="286"/>
      <c r="CK26" s="286"/>
      <c r="CL26" s="286"/>
      <c r="CM26" s="286"/>
      <c r="CN26" s="286"/>
      <c r="CO26" s="286"/>
      <c r="CP26" s="286"/>
      <c r="CQ26" s="286"/>
    </row>
    <row r="27" spans="1:95" s="64" customFormat="1" ht="15">
      <c r="A27" s="135">
        <v>18</v>
      </c>
      <c r="B27" s="142"/>
      <c r="C27" s="136" t="s">
        <v>70</v>
      </c>
      <c r="D27" s="136"/>
      <c r="E27" s="136" t="s">
        <v>177</v>
      </c>
      <c r="F27" s="138"/>
      <c r="G27" s="139"/>
      <c r="H27" s="139"/>
      <c r="I27" s="139"/>
      <c r="J27" s="139"/>
      <c r="K27" s="140"/>
      <c r="L27" s="79">
        <f t="shared" si="5"/>
      </c>
      <c r="M27" s="80">
        <f t="shared" si="6"/>
      </c>
      <c r="N27" s="74">
        <f t="shared" si="0"/>
        <v>39356</v>
      </c>
      <c r="O27" s="75">
        <f t="shared" si="1"/>
        <v>39356</v>
      </c>
      <c r="P27" s="75">
        <f t="shared" si="2"/>
        <v>39356</v>
      </c>
      <c r="Q27" s="75">
        <f t="shared" si="3"/>
        <v>39356</v>
      </c>
      <c r="R27" s="75">
        <f t="shared" si="4"/>
        <v>39356</v>
      </c>
      <c r="S27" s="220"/>
      <c r="T27" s="217"/>
      <c r="U27" s="217"/>
      <c r="V27" s="217"/>
      <c r="W27" s="217"/>
      <c r="X27" s="218"/>
      <c r="Y27" s="219"/>
      <c r="Z27" s="382"/>
      <c r="AA27" s="219"/>
      <c r="AB27" s="219"/>
      <c r="AC27" s="219"/>
      <c r="AD27" s="219"/>
      <c r="AE27" s="219"/>
      <c r="AF27" s="219"/>
      <c r="AG27" s="219"/>
      <c r="AH27" s="382">
        <v>108</v>
      </c>
      <c r="AI27" s="219"/>
      <c r="AJ27" s="219"/>
      <c r="AK27" s="382"/>
      <c r="AL27" s="219"/>
      <c r="AM27" s="219"/>
      <c r="AN27" s="219"/>
      <c r="AO27" s="219"/>
      <c r="AP27" s="219"/>
      <c r="AQ27" s="219"/>
      <c r="AR27" s="219"/>
      <c r="AS27" s="298">
        <v>0.15</v>
      </c>
      <c r="AT27" s="66"/>
      <c r="AU27" s="422">
        <v>2</v>
      </c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6"/>
      <c r="BI27" s="286"/>
      <c r="BJ27" s="286"/>
      <c r="BK27" s="286"/>
      <c r="BL27" s="286"/>
      <c r="BM27" s="286"/>
      <c r="BN27" s="286"/>
      <c r="BO27" s="286"/>
      <c r="BP27" s="286"/>
      <c r="BQ27" s="286"/>
      <c r="BR27" s="286"/>
      <c r="BS27" s="286"/>
      <c r="BT27" s="283"/>
      <c r="BU27" s="283"/>
      <c r="BV27" s="283"/>
      <c r="BW27" s="283"/>
      <c r="BX27" s="283"/>
      <c r="BY27" s="283"/>
      <c r="BZ27" s="283"/>
      <c r="CA27" s="283"/>
      <c r="CB27" s="283"/>
      <c r="CC27" s="283"/>
      <c r="CD27" s="283"/>
      <c r="CE27" s="283"/>
      <c r="CF27" s="286"/>
      <c r="CG27" s="286"/>
      <c r="CH27" s="286"/>
      <c r="CI27" s="286"/>
      <c r="CJ27" s="286"/>
      <c r="CK27" s="286"/>
      <c r="CL27" s="286"/>
      <c r="CM27" s="286"/>
      <c r="CN27" s="286"/>
      <c r="CO27" s="286"/>
      <c r="CP27" s="286"/>
      <c r="CQ27" s="286"/>
    </row>
    <row r="28" spans="1:95" s="64" customFormat="1" ht="15">
      <c r="A28" s="135">
        <v>19</v>
      </c>
      <c r="B28" s="142"/>
      <c r="C28" s="136" t="s">
        <v>68</v>
      </c>
      <c r="D28" s="136"/>
      <c r="E28" s="136" t="s">
        <v>177</v>
      </c>
      <c r="F28" s="138"/>
      <c r="G28" s="139"/>
      <c r="H28" s="139"/>
      <c r="I28" s="139"/>
      <c r="J28" s="139"/>
      <c r="K28" s="140"/>
      <c r="L28" s="79">
        <f t="shared" si="5"/>
      </c>
      <c r="M28" s="80">
        <f t="shared" si="6"/>
      </c>
      <c r="N28" s="74">
        <f t="shared" si="0"/>
        <v>39356</v>
      </c>
      <c r="O28" s="75">
        <f t="shared" si="1"/>
        <v>39356</v>
      </c>
      <c r="P28" s="75">
        <f t="shared" si="2"/>
        <v>39356</v>
      </c>
      <c r="Q28" s="75">
        <f t="shared" si="3"/>
        <v>39356</v>
      </c>
      <c r="R28" s="75">
        <f t="shared" si="4"/>
        <v>39356</v>
      </c>
      <c r="S28" s="220"/>
      <c r="T28" s="217"/>
      <c r="U28" s="217"/>
      <c r="V28" s="217"/>
      <c r="W28" s="217"/>
      <c r="X28" s="218"/>
      <c r="Y28" s="219"/>
      <c r="Z28" s="382"/>
      <c r="AA28" s="219"/>
      <c r="AB28" s="219"/>
      <c r="AC28" s="219"/>
      <c r="AD28" s="219"/>
      <c r="AE28" s="219"/>
      <c r="AF28" s="219"/>
      <c r="AG28" s="219"/>
      <c r="AH28" s="382">
        <v>4</v>
      </c>
      <c r="AI28" s="219"/>
      <c r="AJ28" s="219"/>
      <c r="AK28" s="382"/>
      <c r="AL28" s="219"/>
      <c r="AM28" s="219"/>
      <c r="AN28" s="219"/>
      <c r="AO28" s="219"/>
      <c r="AP28" s="219"/>
      <c r="AQ28" s="219"/>
      <c r="AR28" s="219"/>
      <c r="AS28" s="298">
        <v>0.15</v>
      </c>
      <c r="AT28" s="66"/>
      <c r="AU28" s="422">
        <v>2</v>
      </c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6"/>
      <c r="BI28" s="286"/>
      <c r="BJ28" s="286"/>
      <c r="BK28" s="286"/>
      <c r="BL28" s="286"/>
      <c r="BM28" s="286"/>
      <c r="BN28" s="286"/>
      <c r="BO28" s="286"/>
      <c r="BP28" s="286"/>
      <c r="BQ28" s="286"/>
      <c r="BR28" s="286"/>
      <c r="BS28" s="286"/>
      <c r="BT28" s="283"/>
      <c r="BU28" s="283"/>
      <c r="BV28" s="283"/>
      <c r="BW28" s="283"/>
      <c r="BX28" s="283"/>
      <c r="BY28" s="283"/>
      <c r="BZ28" s="283"/>
      <c r="CA28" s="283"/>
      <c r="CB28" s="283"/>
      <c r="CC28" s="283"/>
      <c r="CD28" s="283"/>
      <c r="CE28" s="283"/>
      <c r="CF28" s="286"/>
      <c r="CG28" s="286"/>
      <c r="CH28" s="286"/>
      <c r="CI28" s="286"/>
      <c r="CJ28" s="286"/>
      <c r="CK28" s="286"/>
      <c r="CL28" s="286"/>
      <c r="CM28" s="286"/>
      <c r="CN28" s="286"/>
      <c r="CO28" s="286"/>
      <c r="CP28" s="286"/>
      <c r="CQ28" s="286"/>
    </row>
    <row r="29" spans="1:95" s="64" customFormat="1" ht="15">
      <c r="A29" s="135">
        <v>20</v>
      </c>
      <c r="B29" s="142"/>
      <c r="C29" s="136"/>
      <c r="D29" s="136"/>
      <c r="E29" s="136"/>
      <c r="F29" s="138"/>
      <c r="G29" s="139"/>
      <c r="H29" s="139"/>
      <c r="I29" s="139"/>
      <c r="J29" s="139"/>
      <c r="K29" s="140"/>
      <c r="L29" s="79">
        <f t="shared" si="5"/>
      </c>
      <c r="M29" s="80">
        <f t="shared" si="6"/>
      </c>
      <c r="N29" s="74">
        <f t="shared" si="0"/>
        <v>39356</v>
      </c>
      <c r="O29" s="75">
        <f t="shared" si="1"/>
        <v>39356</v>
      </c>
      <c r="P29" s="75">
        <f t="shared" si="2"/>
        <v>39356</v>
      </c>
      <c r="Q29" s="75">
        <f t="shared" si="3"/>
        <v>39356</v>
      </c>
      <c r="R29" s="75">
        <f t="shared" si="4"/>
        <v>39356</v>
      </c>
      <c r="S29" s="220"/>
      <c r="T29" s="217"/>
      <c r="U29" s="217"/>
      <c r="V29" s="217"/>
      <c r="W29" s="217"/>
      <c r="X29" s="218"/>
      <c r="Y29" s="219"/>
      <c r="Z29" s="382"/>
      <c r="AA29" s="219"/>
      <c r="AB29" s="219"/>
      <c r="AC29" s="219"/>
      <c r="AD29" s="219"/>
      <c r="AE29" s="219"/>
      <c r="AF29" s="219"/>
      <c r="AG29" s="219"/>
      <c r="AH29" s="382"/>
      <c r="AI29" s="219"/>
      <c r="AJ29" s="219"/>
      <c r="AK29" s="382"/>
      <c r="AL29" s="219"/>
      <c r="AM29" s="219"/>
      <c r="AN29" s="219"/>
      <c r="AO29" s="219"/>
      <c r="AP29" s="219"/>
      <c r="AQ29" s="219"/>
      <c r="AR29" s="219"/>
      <c r="AS29" s="298"/>
      <c r="AT29" s="66"/>
      <c r="AU29" s="422"/>
      <c r="AV29" s="283"/>
      <c r="AW29" s="283"/>
      <c r="AX29" s="283"/>
      <c r="AY29" s="283"/>
      <c r="AZ29" s="283"/>
      <c r="BA29" s="283"/>
      <c r="BB29" s="283"/>
      <c r="BC29" s="283"/>
      <c r="BD29" s="283"/>
      <c r="BE29" s="283"/>
      <c r="BF29" s="283"/>
      <c r="BG29" s="283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3"/>
      <c r="BU29" s="283"/>
      <c r="BV29" s="283"/>
      <c r="BW29" s="283"/>
      <c r="BX29" s="283"/>
      <c r="BY29" s="283"/>
      <c r="BZ29" s="283"/>
      <c r="CA29" s="283"/>
      <c r="CB29" s="283"/>
      <c r="CC29" s="283"/>
      <c r="CD29" s="283"/>
      <c r="CE29" s="283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</row>
    <row r="30" spans="1:95" s="64" customFormat="1" ht="15">
      <c r="A30" s="135">
        <v>21</v>
      </c>
      <c r="B30" s="136"/>
      <c r="C30" s="142" t="s">
        <v>69</v>
      </c>
      <c r="D30" s="136"/>
      <c r="E30" s="136"/>
      <c r="F30" s="138"/>
      <c r="G30" s="139"/>
      <c r="H30" s="139"/>
      <c r="I30" s="139"/>
      <c r="J30" s="139"/>
      <c r="K30" s="140"/>
      <c r="L30" s="79">
        <f t="shared" si="5"/>
      </c>
      <c r="M30" s="80">
        <f t="shared" si="6"/>
      </c>
      <c r="N30" s="74">
        <f t="shared" si="0"/>
        <v>39356</v>
      </c>
      <c r="O30" s="75">
        <f t="shared" si="1"/>
        <v>39356</v>
      </c>
      <c r="P30" s="75">
        <f t="shared" si="2"/>
        <v>39356</v>
      </c>
      <c r="Q30" s="75">
        <f t="shared" si="3"/>
        <v>39356</v>
      </c>
      <c r="R30" s="75">
        <f t="shared" si="4"/>
        <v>39356</v>
      </c>
      <c r="S30" s="220"/>
      <c r="T30" s="217"/>
      <c r="U30" s="217"/>
      <c r="V30" s="217"/>
      <c r="W30" s="217"/>
      <c r="X30" s="218"/>
      <c r="Y30" s="219"/>
      <c r="Z30" s="382"/>
      <c r="AA30" s="219"/>
      <c r="AB30" s="219"/>
      <c r="AC30" s="219"/>
      <c r="AD30" s="219"/>
      <c r="AE30" s="219"/>
      <c r="AF30" s="219"/>
      <c r="AG30" s="219"/>
      <c r="AI30" s="219"/>
      <c r="AJ30" s="219"/>
      <c r="AK30" s="382"/>
      <c r="AL30" s="219"/>
      <c r="AM30" s="219"/>
      <c r="AN30" s="219"/>
      <c r="AO30" s="219"/>
      <c r="AP30" s="219"/>
      <c r="AQ30" s="219"/>
      <c r="AR30" s="219"/>
      <c r="AS30" s="298"/>
      <c r="AT30" s="66"/>
      <c r="AU30" s="422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6"/>
      <c r="BI30" s="286"/>
      <c r="BJ30" s="286"/>
      <c r="BK30" s="286"/>
      <c r="BL30" s="286"/>
      <c r="BM30" s="286"/>
      <c r="BN30" s="286"/>
      <c r="BO30" s="286"/>
      <c r="BP30" s="286"/>
      <c r="BQ30" s="286"/>
      <c r="BR30" s="286"/>
      <c r="BS30" s="286"/>
      <c r="BT30" s="283"/>
      <c r="BU30" s="283"/>
      <c r="BV30" s="283"/>
      <c r="BW30" s="283"/>
      <c r="BX30" s="283"/>
      <c r="BY30" s="283"/>
      <c r="BZ30" s="283"/>
      <c r="CA30" s="283"/>
      <c r="CB30" s="283"/>
      <c r="CC30" s="283"/>
      <c r="CD30" s="283"/>
      <c r="CE30" s="283"/>
      <c r="CF30" s="286"/>
      <c r="CG30" s="286"/>
      <c r="CH30" s="286"/>
      <c r="CI30" s="286"/>
      <c r="CJ30" s="286"/>
      <c r="CK30" s="286"/>
      <c r="CL30" s="286"/>
      <c r="CM30" s="286"/>
      <c r="CN30" s="286"/>
      <c r="CO30" s="286"/>
      <c r="CP30" s="286"/>
      <c r="CQ30" s="286"/>
    </row>
    <row r="31" spans="1:95" s="64" customFormat="1" ht="15">
      <c r="A31" s="135">
        <v>22</v>
      </c>
      <c r="B31" s="142"/>
      <c r="C31" s="136" t="s">
        <v>72</v>
      </c>
      <c r="D31" s="136"/>
      <c r="E31" s="136" t="s">
        <v>177</v>
      </c>
      <c r="F31" s="138"/>
      <c r="G31" s="139"/>
      <c r="H31" s="139"/>
      <c r="I31" s="139"/>
      <c r="J31" s="139"/>
      <c r="K31" s="140"/>
      <c r="L31" s="79">
        <f t="shared" si="5"/>
      </c>
      <c r="M31" s="80">
        <f t="shared" si="6"/>
      </c>
      <c r="N31" s="74">
        <f t="shared" si="0"/>
        <v>39356</v>
      </c>
      <c r="O31" s="75">
        <f t="shared" si="1"/>
        <v>39356</v>
      </c>
      <c r="P31" s="75">
        <f t="shared" si="2"/>
        <v>39356</v>
      </c>
      <c r="Q31" s="75">
        <f t="shared" si="3"/>
        <v>39356</v>
      </c>
      <c r="R31" s="75">
        <f t="shared" si="4"/>
        <v>39356</v>
      </c>
      <c r="S31" s="220"/>
      <c r="T31" s="217"/>
      <c r="U31" s="217"/>
      <c r="V31" s="217"/>
      <c r="W31" s="217"/>
      <c r="X31" s="218"/>
      <c r="Y31" s="219"/>
      <c r="Z31" s="382"/>
      <c r="AA31" s="219"/>
      <c r="AB31" s="219"/>
      <c r="AC31" s="219"/>
      <c r="AD31" s="219"/>
      <c r="AE31" s="219"/>
      <c r="AF31" s="219"/>
      <c r="AG31" s="219"/>
      <c r="AH31" s="382">
        <v>24</v>
      </c>
      <c r="AI31" s="219"/>
      <c r="AJ31" s="219"/>
      <c r="AK31" s="382"/>
      <c r="AL31" s="219"/>
      <c r="AM31" s="219"/>
      <c r="AN31" s="219"/>
      <c r="AO31" s="219"/>
      <c r="AP31" s="219"/>
      <c r="AQ31" s="219"/>
      <c r="AR31" s="219"/>
      <c r="AS31" s="298">
        <v>0.15</v>
      </c>
      <c r="AT31" s="66"/>
      <c r="AU31" s="422">
        <v>2</v>
      </c>
      <c r="AV31" s="283"/>
      <c r="AW31" s="283"/>
      <c r="AX31" s="283"/>
      <c r="AY31" s="283"/>
      <c r="AZ31" s="283"/>
      <c r="BA31" s="283"/>
      <c r="BB31" s="283"/>
      <c r="BC31" s="283"/>
      <c r="BD31" s="283"/>
      <c r="BE31" s="283"/>
      <c r="BF31" s="283"/>
      <c r="BG31" s="283"/>
      <c r="BH31" s="286"/>
      <c r="BI31" s="286"/>
      <c r="BJ31" s="286"/>
      <c r="BK31" s="286"/>
      <c r="BL31" s="286"/>
      <c r="BM31" s="286"/>
      <c r="BN31" s="286"/>
      <c r="BO31" s="286"/>
      <c r="BP31" s="286"/>
      <c r="BQ31" s="286"/>
      <c r="BR31" s="286"/>
      <c r="BS31" s="286"/>
      <c r="BT31" s="283"/>
      <c r="BU31" s="283"/>
      <c r="BV31" s="283"/>
      <c r="BW31" s="283"/>
      <c r="BX31" s="283"/>
      <c r="BY31" s="283"/>
      <c r="BZ31" s="283"/>
      <c r="CA31" s="283"/>
      <c r="CB31" s="283"/>
      <c r="CC31" s="283"/>
      <c r="CD31" s="283"/>
      <c r="CE31" s="283"/>
      <c r="CF31" s="286"/>
      <c r="CG31" s="286"/>
      <c r="CH31" s="286"/>
      <c r="CI31" s="286"/>
      <c r="CJ31" s="286"/>
      <c r="CK31" s="286"/>
      <c r="CL31" s="286"/>
      <c r="CM31" s="286"/>
      <c r="CN31" s="286"/>
      <c r="CO31" s="286"/>
      <c r="CP31" s="286"/>
      <c r="CQ31" s="286"/>
    </row>
    <row r="32" spans="1:95" s="64" customFormat="1" ht="15">
      <c r="A32" s="135">
        <v>23</v>
      </c>
      <c r="B32" s="142"/>
      <c r="C32" s="136" t="s">
        <v>71</v>
      </c>
      <c r="D32" s="136"/>
      <c r="E32" s="136" t="s">
        <v>179</v>
      </c>
      <c r="F32" s="138"/>
      <c r="G32" s="139"/>
      <c r="H32" s="139"/>
      <c r="I32" s="139"/>
      <c r="J32" s="139"/>
      <c r="K32" s="140"/>
      <c r="L32" s="79">
        <f t="shared" si="5"/>
      </c>
      <c r="M32" s="80">
        <f t="shared" si="6"/>
      </c>
      <c r="N32" s="74">
        <f t="shared" si="0"/>
        <v>39356</v>
      </c>
      <c r="O32" s="75">
        <f t="shared" si="1"/>
        <v>39356</v>
      </c>
      <c r="P32" s="75">
        <f t="shared" si="2"/>
        <v>39356</v>
      </c>
      <c r="Q32" s="75">
        <f t="shared" si="3"/>
        <v>39356</v>
      </c>
      <c r="R32" s="75">
        <f t="shared" si="4"/>
        <v>39356</v>
      </c>
      <c r="S32" s="220"/>
      <c r="T32" s="217"/>
      <c r="U32" s="217"/>
      <c r="V32" s="217"/>
      <c r="W32" s="217"/>
      <c r="X32" s="218"/>
      <c r="Y32" s="219"/>
      <c r="Z32" s="382">
        <v>80</v>
      </c>
      <c r="AA32" s="219"/>
      <c r="AB32" s="219"/>
      <c r="AC32" s="219"/>
      <c r="AD32" s="219"/>
      <c r="AE32" s="219"/>
      <c r="AF32" s="219"/>
      <c r="AG32" s="219"/>
      <c r="AH32" s="382"/>
      <c r="AI32" s="219"/>
      <c r="AJ32" s="219"/>
      <c r="AK32" s="382"/>
      <c r="AL32" s="219"/>
      <c r="AM32" s="219"/>
      <c r="AN32" s="219"/>
      <c r="AO32" s="219"/>
      <c r="AP32" s="219"/>
      <c r="AQ32" s="219"/>
      <c r="AR32" s="219"/>
      <c r="AS32" s="298">
        <v>0.15</v>
      </c>
      <c r="AT32" s="66"/>
      <c r="AU32" s="422">
        <v>2</v>
      </c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6"/>
      <c r="BI32" s="286"/>
      <c r="BJ32" s="286"/>
      <c r="BK32" s="286"/>
      <c r="BL32" s="286"/>
      <c r="BM32" s="286"/>
      <c r="BN32" s="286"/>
      <c r="BO32" s="286"/>
      <c r="BP32" s="286"/>
      <c r="BQ32" s="286"/>
      <c r="BR32" s="286"/>
      <c r="BS32" s="286"/>
      <c r="BT32" s="283"/>
      <c r="BU32" s="283"/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6"/>
      <c r="CG32" s="286"/>
      <c r="CH32" s="286"/>
      <c r="CI32" s="286"/>
      <c r="CJ32" s="286"/>
      <c r="CK32" s="286"/>
      <c r="CL32" s="286"/>
      <c r="CM32" s="286"/>
      <c r="CN32" s="286"/>
      <c r="CO32" s="286"/>
      <c r="CP32" s="286"/>
      <c r="CQ32" s="286"/>
    </row>
    <row r="33" spans="1:95" s="64" customFormat="1" ht="15">
      <c r="A33" s="135">
        <v>24</v>
      </c>
      <c r="B33" s="142"/>
      <c r="C33" s="136" t="s">
        <v>73</v>
      </c>
      <c r="D33" s="136"/>
      <c r="E33" s="136"/>
      <c r="F33" s="138"/>
      <c r="G33" s="139"/>
      <c r="H33" s="139"/>
      <c r="I33" s="139"/>
      <c r="J33" s="139"/>
      <c r="K33" s="140"/>
      <c r="L33" s="79">
        <f t="shared" si="5"/>
      </c>
      <c r="M33" s="80">
        <f t="shared" si="6"/>
      </c>
      <c r="N33" s="74">
        <f t="shared" si="0"/>
        <v>39356</v>
      </c>
      <c r="O33" s="75">
        <f t="shared" si="1"/>
        <v>39356</v>
      </c>
      <c r="P33" s="75">
        <f t="shared" si="2"/>
        <v>39356</v>
      </c>
      <c r="Q33" s="75">
        <f t="shared" si="3"/>
        <v>39356</v>
      </c>
      <c r="R33" s="75">
        <f t="shared" si="4"/>
        <v>39356</v>
      </c>
      <c r="S33" s="220"/>
      <c r="T33" s="217"/>
      <c r="U33" s="217"/>
      <c r="V33" s="217"/>
      <c r="W33" s="217"/>
      <c r="X33" s="218"/>
      <c r="Y33" s="219"/>
      <c r="Z33" s="382"/>
      <c r="AA33" s="219"/>
      <c r="AB33" s="219"/>
      <c r="AC33" s="219"/>
      <c r="AD33" s="219"/>
      <c r="AE33" s="219"/>
      <c r="AF33" s="219"/>
      <c r="AG33" s="219"/>
      <c r="AH33" s="382"/>
      <c r="AI33" s="219"/>
      <c r="AJ33" s="219"/>
      <c r="AK33" s="382"/>
      <c r="AL33" s="219"/>
      <c r="AM33" s="219"/>
      <c r="AN33" s="219"/>
      <c r="AO33" s="219"/>
      <c r="AP33" s="219"/>
      <c r="AQ33" s="219"/>
      <c r="AR33" s="219"/>
      <c r="AS33" s="298"/>
      <c r="AT33" s="66"/>
      <c r="AU33" s="422"/>
      <c r="AV33" s="283"/>
      <c r="AW33" s="283"/>
      <c r="AX33" s="283"/>
      <c r="AY33" s="283"/>
      <c r="AZ33" s="283"/>
      <c r="BA33" s="283"/>
      <c r="BB33" s="283"/>
      <c r="BC33" s="283"/>
      <c r="BD33" s="283"/>
      <c r="BE33" s="283"/>
      <c r="BF33" s="283"/>
      <c r="BG33" s="283"/>
      <c r="BH33" s="286"/>
      <c r="BI33" s="286"/>
      <c r="BJ33" s="286"/>
      <c r="BK33" s="286"/>
      <c r="BL33" s="286"/>
      <c r="BM33" s="286"/>
      <c r="BN33" s="286"/>
      <c r="BO33" s="286"/>
      <c r="BP33" s="286"/>
      <c r="BQ33" s="286"/>
      <c r="BR33" s="286"/>
      <c r="BS33" s="286"/>
      <c r="BT33" s="283"/>
      <c r="BU33" s="283"/>
      <c r="BV33" s="283"/>
      <c r="BW33" s="283"/>
      <c r="BX33" s="283"/>
      <c r="BY33" s="283"/>
      <c r="BZ33" s="283"/>
      <c r="CA33" s="283"/>
      <c r="CB33" s="283"/>
      <c r="CC33" s="283"/>
      <c r="CD33" s="283"/>
      <c r="CE33" s="283"/>
      <c r="CF33" s="286"/>
      <c r="CG33" s="286"/>
      <c r="CH33" s="286"/>
      <c r="CI33" s="286"/>
      <c r="CJ33" s="286"/>
      <c r="CK33" s="286"/>
      <c r="CL33" s="286"/>
      <c r="CM33" s="286"/>
      <c r="CN33" s="286"/>
      <c r="CO33" s="286"/>
      <c r="CP33" s="286"/>
      <c r="CQ33" s="286"/>
    </row>
    <row r="34" spans="1:95" s="64" customFormat="1" ht="15">
      <c r="A34" s="135">
        <v>25</v>
      </c>
      <c r="B34" s="142"/>
      <c r="C34" s="136" t="s">
        <v>67</v>
      </c>
      <c r="D34" s="136"/>
      <c r="E34" s="136" t="s">
        <v>177</v>
      </c>
      <c r="F34" s="138"/>
      <c r="G34" s="139"/>
      <c r="H34" s="139"/>
      <c r="I34" s="139"/>
      <c r="J34" s="139"/>
      <c r="K34" s="140"/>
      <c r="L34" s="79">
        <f t="shared" si="5"/>
      </c>
      <c r="M34" s="80">
        <f t="shared" si="6"/>
      </c>
      <c r="N34" s="74">
        <f t="shared" si="0"/>
        <v>39356</v>
      </c>
      <c r="O34" s="75">
        <f t="shared" si="1"/>
        <v>39356</v>
      </c>
      <c r="P34" s="75">
        <f t="shared" si="2"/>
        <v>39356</v>
      </c>
      <c r="Q34" s="75">
        <f t="shared" si="3"/>
        <v>39356</v>
      </c>
      <c r="R34" s="75">
        <f t="shared" si="4"/>
        <v>39356</v>
      </c>
      <c r="S34" s="220"/>
      <c r="T34" s="217"/>
      <c r="U34" s="217"/>
      <c r="V34" s="217"/>
      <c r="W34" s="217"/>
      <c r="X34" s="218"/>
      <c r="Y34" s="219"/>
      <c r="Z34" s="382"/>
      <c r="AA34" s="219"/>
      <c r="AB34" s="219"/>
      <c r="AC34" s="219"/>
      <c r="AD34" s="219"/>
      <c r="AE34" s="219"/>
      <c r="AF34" s="219"/>
      <c r="AG34" s="219"/>
      <c r="AH34" s="382">
        <v>24</v>
      </c>
      <c r="AI34" s="219"/>
      <c r="AJ34" s="219"/>
      <c r="AK34" s="382"/>
      <c r="AL34" s="219"/>
      <c r="AM34" s="219"/>
      <c r="AN34" s="219"/>
      <c r="AO34" s="219"/>
      <c r="AP34" s="219"/>
      <c r="AQ34" s="219"/>
      <c r="AR34" s="219"/>
      <c r="AS34" s="298">
        <v>0.15</v>
      </c>
      <c r="AT34" s="66"/>
      <c r="AU34" s="422">
        <v>2</v>
      </c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6"/>
      <c r="BI34" s="286"/>
      <c r="BJ34" s="286"/>
      <c r="BK34" s="286"/>
      <c r="BL34" s="286"/>
      <c r="BM34" s="286"/>
      <c r="BN34" s="286"/>
      <c r="BO34" s="286"/>
      <c r="BP34" s="286"/>
      <c r="BQ34" s="286"/>
      <c r="BR34" s="286"/>
      <c r="BS34" s="286"/>
      <c r="BT34" s="283"/>
      <c r="BU34" s="283"/>
      <c r="BV34" s="283"/>
      <c r="BW34" s="283"/>
      <c r="BX34" s="283"/>
      <c r="BY34" s="283"/>
      <c r="BZ34" s="283"/>
      <c r="CA34" s="283"/>
      <c r="CB34" s="283"/>
      <c r="CC34" s="283"/>
      <c r="CD34" s="283"/>
      <c r="CE34" s="283"/>
      <c r="CF34" s="286"/>
      <c r="CG34" s="286"/>
      <c r="CH34" s="286"/>
      <c r="CI34" s="286"/>
      <c r="CJ34" s="286"/>
      <c r="CK34" s="286"/>
      <c r="CL34" s="286"/>
      <c r="CM34" s="286"/>
      <c r="CN34" s="286"/>
      <c r="CO34" s="286"/>
      <c r="CP34" s="286"/>
      <c r="CQ34" s="286"/>
    </row>
    <row r="35" spans="1:95" s="64" customFormat="1" ht="15">
      <c r="A35" s="135">
        <v>26</v>
      </c>
      <c r="B35" s="142"/>
      <c r="C35" s="136" t="s">
        <v>74</v>
      </c>
      <c r="D35" s="136"/>
      <c r="E35" s="136"/>
      <c r="F35" s="138"/>
      <c r="G35" s="139"/>
      <c r="H35" s="139"/>
      <c r="I35" s="139"/>
      <c r="J35" s="139"/>
      <c r="K35" s="140"/>
      <c r="L35" s="79">
        <f t="shared" si="5"/>
      </c>
      <c r="M35" s="80">
        <f t="shared" si="6"/>
      </c>
      <c r="N35" s="74">
        <f t="shared" si="0"/>
        <v>39356</v>
      </c>
      <c r="O35" s="75">
        <f t="shared" si="1"/>
        <v>39356</v>
      </c>
      <c r="P35" s="75">
        <f t="shared" si="2"/>
        <v>39356</v>
      </c>
      <c r="Q35" s="75">
        <f t="shared" si="3"/>
        <v>39356</v>
      </c>
      <c r="R35" s="75">
        <f t="shared" si="4"/>
        <v>39356</v>
      </c>
      <c r="S35" s="220"/>
      <c r="T35" s="217"/>
      <c r="U35" s="217"/>
      <c r="V35" s="217"/>
      <c r="W35" s="217"/>
      <c r="X35" s="218"/>
      <c r="Y35" s="219"/>
      <c r="Z35" s="382"/>
      <c r="AA35" s="219"/>
      <c r="AB35" s="219"/>
      <c r="AC35" s="219"/>
      <c r="AD35" s="219"/>
      <c r="AE35" s="219"/>
      <c r="AF35" s="219"/>
      <c r="AG35" s="219"/>
      <c r="AH35" s="382"/>
      <c r="AI35" s="219"/>
      <c r="AJ35" s="219"/>
      <c r="AK35" s="382"/>
      <c r="AL35" s="219"/>
      <c r="AM35" s="219"/>
      <c r="AN35" s="219"/>
      <c r="AO35" s="219"/>
      <c r="AP35" s="219"/>
      <c r="AQ35" s="219"/>
      <c r="AR35" s="219"/>
      <c r="AS35" s="298"/>
      <c r="AT35" s="66"/>
      <c r="AU35" s="422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3"/>
      <c r="BU35" s="283"/>
      <c r="BV35" s="283"/>
      <c r="BW35" s="283"/>
      <c r="BX35" s="283"/>
      <c r="BY35" s="283"/>
      <c r="BZ35" s="283"/>
      <c r="CA35" s="283"/>
      <c r="CB35" s="283"/>
      <c r="CC35" s="283"/>
      <c r="CD35" s="283"/>
      <c r="CE35" s="283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</row>
    <row r="36" spans="1:95" s="64" customFormat="1" ht="15">
      <c r="A36" s="135">
        <v>27</v>
      </c>
      <c r="B36" s="142"/>
      <c r="C36" s="136" t="s">
        <v>77</v>
      </c>
      <c r="D36" s="136"/>
      <c r="E36" s="136" t="s">
        <v>177</v>
      </c>
      <c r="F36" s="138"/>
      <c r="G36" s="139"/>
      <c r="H36" s="139"/>
      <c r="I36" s="139"/>
      <c r="J36" s="139"/>
      <c r="K36" s="140"/>
      <c r="L36" s="79">
        <f t="shared" si="5"/>
      </c>
      <c r="M36" s="80">
        <f t="shared" si="6"/>
      </c>
      <c r="N36" s="74">
        <f t="shared" si="0"/>
        <v>39356</v>
      </c>
      <c r="O36" s="75">
        <f t="shared" si="1"/>
        <v>39356</v>
      </c>
      <c r="P36" s="75">
        <f t="shared" si="2"/>
        <v>39356</v>
      </c>
      <c r="Q36" s="75">
        <f t="shared" si="3"/>
        <v>39356</v>
      </c>
      <c r="R36" s="75">
        <f t="shared" si="4"/>
        <v>39356</v>
      </c>
      <c r="S36" s="220"/>
      <c r="T36" s="217"/>
      <c r="U36" s="217"/>
      <c r="V36" s="217"/>
      <c r="W36" s="217"/>
      <c r="X36" s="218"/>
      <c r="Y36" s="219"/>
      <c r="Z36" s="382"/>
      <c r="AA36" s="219"/>
      <c r="AB36" s="219"/>
      <c r="AC36" s="219"/>
      <c r="AD36" s="219"/>
      <c r="AE36" s="219"/>
      <c r="AF36" s="219"/>
      <c r="AG36" s="219"/>
      <c r="AH36" s="382">
        <v>150</v>
      </c>
      <c r="AI36" s="219"/>
      <c r="AJ36" s="219"/>
      <c r="AK36" s="382"/>
      <c r="AL36" s="219"/>
      <c r="AM36" s="219"/>
      <c r="AN36" s="219"/>
      <c r="AO36" s="219"/>
      <c r="AP36" s="219"/>
      <c r="AQ36" s="219"/>
      <c r="AR36" s="219"/>
      <c r="AS36" s="298">
        <v>0.15</v>
      </c>
      <c r="AT36" s="66"/>
      <c r="AU36" s="422">
        <v>2</v>
      </c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6"/>
      <c r="BI36" s="286"/>
      <c r="BJ36" s="286"/>
      <c r="BK36" s="286"/>
      <c r="BL36" s="286"/>
      <c r="BM36" s="286"/>
      <c r="BN36" s="286"/>
      <c r="BO36" s="286"/>
      <c r="BP36" s="286"/>
      <c r="BQ36" s="286"/>
      <c r="BR36" s="286"/>
      <c r="BS36" s="286"/>
      <c r="BT36" s="283"/>
      <c r="BU36" s="283"/>
      <c r="BV36" s="283"/>
      <c r="BW36" s="283"/>
      <c r="BX36" s="283"/>
      <c r="BY36" s="283"/>
      <c r="BZ36" s="283"/>
      <c r="CA36" s="283"/>
      <c r="CB36" s="283"/>
      <c r="CC36" s="283"/>
      <c r="CD36" s="283"/>
      <c r="CE36" s="283"/>
      <c r="CF36" s="286"/>
      <c r="CG36" s="286"/>
      <c r="CH36" s="286"/>
      <c r="CI36" s="286"/>
      <c r="CJ36" s="286"/>
      <c r="CK36" s="286"/>
      <c r="CL36" s="286"/>
      <c r="CM36" s="286"/>
      <c r="CN36" s="286"/>
      <c r="CO36" s="286"/>
      <c r="CP36" s="286"/>
      <c r="CQ36" s="286"/>
    </row>
    <row r="37" spans="1:95" s="64" customFormat="1" ht="15">
      <c r="A37" s="135">
        <v>28</v>
      </c>
      <c r="B37" s="142"/>
      <c r="C37" s="136" t="s">
        <v>78</v>
      </c>
      <c r="D37" s="136"/>
      <c r="E37" s="136" t="s">
        <v>177</v>
      </c>
      <c r="F37" s="138"/>
      <c r="G37" s="139"/>
      <c r="H37" s="139"/>
      <c r="I37" s="139"/>
      <c r="J37" s="139"/>
      <c r="K37" s="140"/>
      <c r="L37" s="79">
        <f t="shared" si="5"/>
      </c>
      <c r="M37" s="80">
        <f t="shared" si="6"/>
      </c>
      <c r="N37" s="74">
        <f t="shared" si="0"/>
        <v>39356</v>
      </c>
      <c r="O37" s="75">
        <f t="shared" si="1"/>
        <v>39356</v>
      </c>
      <c r="P37" s="75">
        <f t="shared" si="2"/>
        <v>39356</v>
      </c>
      <c r="Q37" s="75">
        <f t="shared" si="3"/>
        <v>39356</v>
      </c>
      <c r="R37" s="75">
        <f t="shared" si="4"/>
        <v>39356</v>
      </c>
      <c r="S37" s="220"/>
      <c r="T37" s="217"/>
      <c r="U37" s="217"/>
      <c r="V37" s="217"/>
      <c r="W37" s="217"/>
      <c r="X37" s="218"/>
      <c r="Y37" s="219"/>
      <c r="Z37" s="382"/>
      <c r="AA37" s="219"/>
      <c r="AB37" s="219"/>
      <c r="AC37" s="219"/>
      <c r="AD37" s="219"/>
      <c r="AE37" s="219"/>
      <c r="AF37" s="219"/>
      <c r="AG37" s="219"/>
      <c r="AH37" s="382">
        <v>4</v>
      </c>
      <c r="AI37" s="219"/>
      <c r="AJ37" s="219"/>
      <c r="AK37" s="382"/>
      <c r="AL37" s="219"/>
      <c r="AM37" s="219"/>
      <c r="AN37" s="219"/>
      <c r="AO37" s="219"/>
      <c r="AP37" s="219"/>
      <c r="AQ37" s="219"/>
      <c r="AR37" s="219"/>
      <c r="AS37" s="298">
        <v>0.15</v>
      </c>
      <c r="AT37" s="66"/>
      <c r="AU37" s="422">
        <v>2</v>
      </c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6"/>
      <c r="BI37" s="286"/>
      <c r="BJ37" s="286"/>
      <c r="BK37" s="286"/>
      <c r="BL37" s="286"/>
      <c r="BM37" s="286"/>
      <c r="BN37" s="286"/>
      <c r="BO37" s="286"/>
      <c r="BP37" s="286"/>
      <c r="BQ37" s="286"/>
      <c r="BR37" s="286"/>
      <c r="BS37" s="286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6"/>
      <c r="CG37" s="286"/>
      <c r="CH37" s="286"/>
      <c r="CI37" s="286"/>
      <c r="CJ37" s="286"/>
      <c r="CK37" s="286"/>
      <c r="CL37" s="286"/>
      <c r="CM37" s="286"/>
      <c r="CN37" s="286"/>
      <c r="CO37" s="286"/>
      <c r="CP37" s="286"/>
      <c r="CQ37" s="286"/>
    </row>
    <row r="38" spans="1:95" s="64" customFormat="1" ht="15">
      <c r="A38" s="135">
        <v>29</v>
      </c>
      <c r="B38" s="142"/>
      <c r="C38" s="136"/>
      <c r="D38" s="136"/>
      <c r="E38" s="136"/>
      <c r="F38" s="138"/>
      <c r="G38" s="139"/>
      <c r="H38" s="139"/>
      <c r="I38" s="139"/>
      <c r="J38" s="139"/>
      <c r="K38" s="140"/>
      <c r="L38" s="79">
        <f t="shared" si="5"/>
      </c>
      <c r="M38" s="80">
        <f t="shared" si="6"/>
      </c>
      <c r="N38" s="74">
        <f t="shared" si="0"/>
        <v>39356</v>
      </c>
      <c r="O38" s="75">
        <f t="shared" si="1"/>
        <v>39356</v>
      </c>
      <c r="P38" s="75">
        <f t="shared" si="2"/>
        <v>39356</v>
      </c>
      <c r="Q38" s="75">
        <f t="shared" si="3"/>
        <v>39356</v>
      </c>
      <c r="R38" s="75">
        <f t="shared" si="4"/>
        <v>39356</v>
      </c>
      <c r="S38" s="220"/>
      <c r="T38" s="217"/>
      <c r="U38" s="217"/>
      <c r="V38" s="217"/>
      <c r="W38" s="217"/>
      <c r="X38" s="218"/>
      <c r="Y38" s="219"/>
      <c r="Z38" s="382"/>
      <c r="AA38" s="219"/>
      <c r="AB38" s="219"/>
      <c r="AC38" s="219"/>
      <c r="AD38" s="219"/>
      <c r="AE38" s="219"/>
      <c r="AF38" s="219"/>
      <c r="AG38" s="219"/>
      <c r="AH38" s="382"/>
      <c r="AI38" s="219"/>
      <c r="AJ38" s="219"/>
      <c r="AK38" s="382"/>
      <c r="AL38" s="219"/>
      <c r="AM38" s="219"/>
      <c r="AN38" s="219"/>
      <c r="AO38" s="219"/>
      <c r="AP38" s="219"/>
      <c r="AQ38" s="219"/>
      <c r="AR38" s="219"/>
      <c r="AS38" s="298"/>
      <c r="AT38" s="66"/>
      <c r="AU38" s="422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6"/>
      <c r="BI38" s="286"/>
      <c r="BJ38" s="286"/>
      <c r="BK38" s="286"/>
      <c r="BL38" s="286"/>
      <c r="BM38" s="286"/>
      <c r="BN38" s="286"/>
      <c r="BO38" s="286"/>
      <c r="BP38" s="286"/>
      <c r="BQ38" s="286"/>
      <c r="BR38" s="286"/>
      <c r="BS38" s="286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6"/>
      <c r="CG38" s="286"/>
      <c r="CH38" s="286"/>
      <c r="CI38" s="286"/>
      <c r="CJ38" s="286"/>
      <c r="CK38" s="286"/>
      <c r="CL38" s="286"/>
      <c r="CM38" s="286"/>
      <c r="CN38" s="286"/>
      <c r="CO38" s="286"/>
      <c r="CP38" s="286"/>
      <c r="CQ38" s="286"/>
    </row>
    <row r="39" spans="1:95" s="64" customFormat="1" ht="15" hidden="1">
      <c r="A39" s="135">
        <v>30</v>
      </c>
      <c r="B39" s="136"/>
      <c r="C39" s="142" t="s">
        <v>80</v>
      </c>
      <c r="D39" s="136"/>
      <c r="E39" s="136"/>
      <c r="F39" s="138"/>
      <c r="G39" s="139"/>
      <c r="H39" s="139"/>
      <c r="I39" s="139"/>
      <c r="J39" s="139"/>
      <c r="K39" s="140"/>
      <c r="L39" s="79">
        <f t="shared" si="5"/>
      </c>
      <c r="M39" s="80">
        <f t="shared" si="6"/>
      </c>
      <c r="N39" s="74">
        <f t="shared" si="0"/>
        <v>39356</v>
      </c>
      <c r="O39" s="75">
        <f t="shared" si="1"/>
        <v>39356</v>
      </c>
      <c r="P39" s="75">
        <f t="shared" si="2"/>
        <v>39356</v>
      </c>
      <c r="Q39" s="75">
        <f t="shared" si="3"/>
        <v>39356</v>
      </c>
      <c r="R39" s="75">
        <f t="shared" si="4"/>
        <v>39356</v>
      </c>
      <c r="S39" s="220"/>
      <c r="T39" s="217"/>
      <c r="U39" s="217"/>
      <c r="V39" s="217"/>
      <c r="W39" s="217"/>
      <c r="X39" s="218"/>
      <c r="Y39" s="219"/>
      <c r="Z39" s="382"/>
      <c r="AA39" s="219"/>
      <c r="AB39" s="219"/>
      <c r="AC39" s="219"/>
      <c r="AD39" s="219"/>
      <c r="AE39" s="219"/>
      <c r="AF39" s="219"/>
      <c r="AG39" s="219"/>
      <c r="AH39" s="382"/>
      <c r="AI39" s="219"/>
      <c r="AJ39" s="219"/>
      <c r="AK39" s="382"/>
      <c r="AL39" s="219"/>
      <c r="AM39" s="219"/>
      <c r="AN39" s="219"/>
      <c r="AO39" s="219"/>
      <c r="AP39" s="219"/>
      <c r="AQ39" s="219"/>
      <c r="AR39" s="219"/>
      <c r="AS39" s="298"/>
      <c r="AT39" s="66"/>
      <c r="AU39" s="422"/>
      <c r="AV39" s="283"/>
      <c r="AW39" s="283"/>
      <c r="AX39" s="283"/>
      <c r="AY39" s="283"/>
      <c r="AZ39" s="283"/>
      <c r="BA39" s="283"/>
      <c r="BB39" s="283"/>
      <c r="BC39" s="283"/>
      <c r="BD39" s="283"/>
      <c r="BE39" s="283"/>
      <c r="BF39" s="283"/>
      <c r="BG39" s="283"/>
      <c r="BH39" s="286"/>
      <c r="BI39" s="286"/>
      <c r="BJ39" s="286"/>
      <c r="BK39" s="286"/>
      <c r="BL39" s="286"/>
      <c r="BM39" s="286"/>
      <c r="BN39" s="286"/>
      <c r="BO39" s="286"/>
      <c r="BP39" s="286"/>
      <c r="BQ39" s="286"/>
      <c r="BR39" s="286"/>
      <c r="BS39" s="286"/>
      <c r="BT39" s="283"/>
      <c r="BU39" s="283"/>
      <c r="BV39" s="283"/>
      <c r="BW39" s="283"/>
      <c r="BX39" s="283"/>
      <c r="BY39" s="283"/>
      <c r="BZ39" s="283"/>
      <c r="CA39" s="283"/>
      <c r="CB39" s="283"/>
      <c r="CC39" s="283"/>
      <c r="CD39" s="283"/>
      <c r="CE39" s="283"/>
      <c r="CF39" s="286"/>
      <c r="CG39" s="286"/>
      <c r="CH39" s="286"/>
      <c r="CI39" s="286"/>
      <c r="CJ39" s="286"/>
      <c r="CK39" s="286"/>
      <c r="CL39" s="286"/>
      <c r="CM39" s="286"/>
      <c r="CN39" s="286"/>
      <c r="CO39" s="286"/>
      <c r="CP39" s="286"/>
      <c r="CQ39" s="286"/>
    </row>
    <row r="40" spans="1:95" s="64" customFormat="1" ht="15" hidden="1">
      <c r="A40" s="135">
        <v>31</v>
      </c>
      <c r="B40" s="142"/>
      <c r="C40" s="136" t="s">
        <v>85</v>
      </c>
      <c r="D40" s="136"/>
      <c r="E40" s="136"/>
      <c r="F40" s="138"/>
      <c r="G40" s="139"/>
      <c r="H40" s="139"/>
      <c r="I40" s="139"/>
      <c r="J40" s="139"/>
      <c r="K40" s="140"/>
      <c r="L40" s="79">
        <f t="shared" si="5"/>
      </c>
      <c r="M40" s="80">
        <f t="shared" si="6"/>
      </c>
      <c r="N40" s="74">
        <f t="shared" si="0"/>
        <v>39356</v>
      </c>
      <c r="O40" s="75">
        <f t="shared" si="1"/>
        <v>39356</v>
      </c>
      <c r="P40" s="75">
        <f t="shared" si="2"/>
        <v>39356</v>
      </c>
      <c r="Q40" s="75">
        <f t="shared" si="3"/>
        <v>39356</v>
      </c>
      <c r="R40" s="75">
        <f t="shared" si="4"/>
        <v>39356</v>
      </c>
      <c r="S40" s="220"/>
      <c r="T40" s="217"/>
      <c r="U40" s="217"/>
      <c r="V40" s="217"/>
      <c r="W40" s="217"/>
      <c r="X40" s="218"/>
      <c r="Y40" s="219"/>
      <c r="Z40" s="382"/>
      <c r="AA40" s="219"/>
      <c r="AB40" s="219"/>
      <c r="AC40" s="219"/>
      <c r="AD40" s="219"/>
      <c r="AE40" s="219"/>
      <c r="AF40" s="219"/>
      <c r="AG40" s="219"/>
      <c r="AH40" s="382"/>
      <c r="AI40" s="219"/>
      <c r="AJ40" s="219"/>
      <c r="AK40" s="382"/>
      <c r="AL40" s="219"/>
      <c r="AM40" s="219"/>
      <c r="AN40" s="219"/>
      <c r="AO40" s="219"/>
      <c r="AP40" s="219"/>
      <c r="AQ40" s="219"/>
      <c r="AR40" s="219"/>
      <c r="AS40" s="298"/>
      <c r="AT40" s="66"/>
      <c r="AU40" s="422"/>
      <c r="AV40" s="283"/>
      <c r="AW40" s="283"/>
      <c r="AX40" s="283"/>
      <c r="AY40" s="283"/>
      <c r="AZ40" s="283"/>
      <c r="BA40" s="283"/>
      <c r="BB40" s="283"/>
      <c r="BC40" s="283"/>
      <c r="BD40" s="283"/>
      <c r="BE40" s="283"/>
      <c r="BF40" s="283"/>
      <c r="BG40" s="283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</row>
    <row r="41" spans="1:95" s="64" customFormat="1" ht="15" hidden="1">
      <c r="A41" s="135">
        <v>32</v>
      </c>
      <c r="B41" s="142"/>
      <c r="C41" s="136"/>
      <c r="D41" s="136" t="s">
        <v>81</v>
      </c>
      <c r="E41" s="136"/>
      <c r="F41" s="138"/>
      <c r="G41" s="139"/>
      <c r="H41" s="139"/>
      <c r="I41" s="139"/>
      <c r="J41" s="139"/>
      <c r="K41" s="140"/>
      <c r="L41" s="79">
        <f t="shared" si="5"/>
      </c>
      <c r="M41" s="80">
        <f t="shared" si="6"/>
      </c>
      <c r="N41" s="74">
        <f t="shared" si="0"/>
        <v>39356</v>
      </c>
      <c r="O41" s="75">
        <f t="shared" si="1"/>
        <v>39356</v>
      </c>
      <c r="P41" s="75">
        <f t="shared" si="2"/>
        <v>39356</v>
      </c>
      <c r="Q41" s="75">
        <f t="shared" si="3"/>
        <v>39356</v>
      </c>
      <c r="R41" s="75">
        <f t="shared" si="4"/>
        <v>39356</v>
      </c>
      <c r="S41" s="220"/>
      <c r="T41" s="217"/>
      <c r="U41" s="217"/>
      <c r="V41" s="217"/>
      <c r="W41" s="217"/>
      <c r="X41" s="218"/>
      <c r="Y41" s="219"/>
      <c r="Z41" s="382"/>
      <c r="AA41" s="219"/>
      <c r="AB41" s="219"/>
      <c r="AC41" s="219"/>
      <c r="AD41" s="219"/>
      <c r="AE41" s="219"/>
      <c r="AF41" s="219"/>
      <c r="AG41" s="219"/>
      <c r="AH41" s="382"/>
      <c r="AI41" s="219"/>
      <c r="AJ41" s="219"/>
      <c r="AK41" s="382"/>
      <c r="AL41" s="219"/>
      <c r="AM41" s="219"/>
      <c r="AN41" s="219"/>
      <c r="AO41" s="219"/>
      <c r="AP41" s="219"/>
      <c r="AQ41" s="219"/>
      <c r="AR41" s="219"/>
      <c r="AS41" s="298"/>
      <c r="AT41" s="66"/>
      <c r="AU41" s="422"/>
      <c r="AV41" s="283"/>
      <c r="AW41" s="283"/>
      <c r="AX41" s="283"/>
      <c r="AY41" s="283"/>
      <c r="AZ41" s="283"/>
      <c r="BA41" s="283"/>
      <c r="BB41" s="283"/>
      <c r="BC41" s="283"/>
      <c r="BD41" s="283"/>
      <c r="BE41" s="283"/>
      <c r="BF41" s="283"/>
      <c r="BG41" s="283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3"/>
      <c r="BU41" s="283"/>
      <c r="BV41" s="283"/>
      <c r="BW41" s="283"/>
      <c r="BX41" s="283"/>
      <c r="BY41" s="283"/>
      <c r="BZ41" s="283"/>
      <c r="CA41" s="283"/>
      <c r="CB41" s="283"/>
      <c r="CC41" s="283"/>
      <c r="CD41" s="283"/>
      <c r="CE41" s="283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</row>
    <row r="42" spans="1:95" s="64" customFormat="1" ht="15" hidden="1">
      <c r="A42" s="135">
        <v>33</v>
      </c>
      <c r="B42" s="142"/>
      <c r="C42" s="136"/>
      <c r="D42" s="136" t="s">
        <v>82</v>
      </c>
      <c r="E42" s="136"/>
      <c r="F42" s="138"/>
      <c r="G42" s="139"/>
      <c r="H42" s="139"/>
      <c r="I42" s="139"/>
      <c r="J42" s="139"/>
      <c r="K42" s="140"/>
      <c r="L42" s="79">
        <f t="shared" si="5"/>
      </c>
      <c r="M42" s="80">
        <f t="shared" si="6"/>
      </c>
      <c r="N42" s="74">
        <f aca="true" t="shared" si="7" ref="N42:N64">IF(K42="",(DATEVALUE("10/1/2007")),K42)</f>
        <v>39356</v>
      </c>
      <c r="O42" s="75">
        <f aca="true" t="shared" si="8" ref="O42:O66">IF(G42="",(DATEVALUE("10/1/2007")),VLOOKUP(G42,$A$10:$M$66,13))</f>
        <v>39356</v>
      </c>
      <c r="P42" s="75">
        <f aca="true" t="shared" si="9" ref="P42:P66">IF(H42="",(DATEVALUE("10/1/2007")),VLOOKUP(H42,$A$10:$M$66,13))</f>
        <v>39356</v>
      </c>
      <c r="Q42" s="75">
        <f aca="true" t="shared" si="10" ref="Q42:Q66">IF(I42="",(DATEVALUE("10/1/2007")),VLOOKUP(I42,$A$10:$M$66,13))</f>
        <v>39356</v>
      </c>
      <c r="R42" s="75">
        <f aca="true" t="shared" si="11" ref="R42:R66">IF(J42="",(DATEVALUE("10/1/2007")),VLOOKUP(J42,$A$10:$M$66,13))</f>
        <v>39356</v>
      </c>
      <c r="S42" s="220"/>
      <c r="T42" s="217"/>
      <c r="U42" s="217"/>
      <c r="V42" s="217"/>
      <c r="W42" s="217"/>
      <c r="X42" s="218"/>
      <c r="Y42" s="219"/>
      <c r="Z42" s="382"/>
      <c r="AA42" s="219"/>
      <c r="AB42" s="219"/>
      <c r="AC42" s="219"/>
      <c r="AD42" s="219"/>
      <c r="AE42" s="219"/>
      <c r="AF42" s="219"/>
      <c r="AG42" s="219"/>
      <c r="AH42" s="382"/>
      <c r="AI42" s="219"/>
      <c r="AJ42" s="219"/>
      <c r="AK42" s="382"/>
      <c r="AL42" s="219"/>
      <c r="AM42" s="219"/>
      <c r="AN42" s="219"/>
      <c r="AO42" s="219"/>
      <c r="AP42" s="219"/>
      <c r="AQ42" s="219"/>
      <c r="AR42" s="219"/>
      <c r="AS42" s="298"/>
      <c r="AT42" s="66"/>
      <c r="AU42" s="422"/>
      <c r="AV42" s="283"/>
      <c r="AW42" s="283"/>
      <c r="AX42" s="283"/>
      <c r="AY42" s="283"/>
      <c r="AZ42" s="283"/>
      <c r="BA42" s="283"/>
      <c r="BB42" s="283"/>
      <c r="BC42" s="283"/>
      <c r="BD42" s="283"/>
      <c r="BE42" s="283"/>
      <c r="BF42" s="283"/>
      <c r="BG42" s="283"/>
      <c r="BH42" s="286"/>
      <c r="BI42" s="286"/>
      <c r="BJ42" s="286"/>
      <c r="BK42" s="286"/>
      <c r="BL42" s="286"/>
      <c r="BM42" s="286"/>
      <c r="BN42" s="286"/>
      <c r="BO42" s="286"/>
      <c r="BP42" s="286"/>
      <c r="BQ42" s="286"/>
      <c r="BR42" s="286"/>
      <c r="BS42" s="286"/>
      <c r="BT42" s="283"/>
      <c r="BU42" s="283"/>
      <c r="BV42" s="283"/>
      <c r="BW42" s="283"/>
      <c r="BX42" s="283"/>
      <c r="BY42" s="283"/>
      <c r="BZ42" s="283"/>
      <c r="CA42" s="283"/>
      <c r="CB42" s="283"/>
      <c r="CC42" s="283"/>
      <c r="CD42" s="283"/>
      <c r="CE42" s="283"/>
      <c r="CF42" s="286"/>
      <c r="CG42" s="286"/>
      <c r="CH42" s="286"/>
      <c r="CI42" s="286"/>
      <c r="CJ42" s="286"/>
      <c r="CK42" s="286"/>
      <c r="CL42" s="286"/>
      <c r="CM42" s="286"/>
      <c r="CN42" s="286"/>
      <c r="CO42" s="286"/>
      <c r="CP42" s="286"/>
      <c r="CQ42" s="286"/>
    </row>
    <row r="43" spans="1:95" s="64" customFormat="1" ht="15" hidden="1">
      <c r="A43" s="135">
        <v>34</v>
      </c>
      <c r="B43" s="142"/>
      <c r="C43" s="136"/>
      <c r="D43" s="144" t="s">
        <v>105</v>
      </c>
      <c r="E43" s="144"/>
      <c r="F43" s="138"/>
      <c r="G43" s="139"/>
      <c r="H43" s="139"/>
      <c r="I43" s="139"/>
      <c r="J43" s="139"/>
      <c r="K43" s="140"/>
      <c r="L43" s="79">
        <f t="shared" si="5"/>
      </c>
      <c r="M43" s="80">
        <f t="shared" si="6"/>
      </c>
      <c r="N43" s="74">
        <f t="shared" si="7"/>
        <v>39356</v>
      </c>
      <c r="O43" s="75">
        <f t="shared" si="8"/>
        <v>39356</v>
      </c>
      <c r="P43" s="75">
        <f t="shared" si="9"/>
        <v>39356</v>
      </c>
      <c r="Q43" s="75">
        <f t="shared" si="10"/>
        <v>39356</v>
      </c>
      <c r="R43" s="75">
        <f t="shared" si="11"/>
        <v>39356</v>
      </c>
      <c r="S43" s="220"/>
      <c r="T43" s="217"/>
      <c r="U43" s="217"/>
      <c r="V43" s="217"/>
      <c r="W43" s="217"/>
      <c r="X43" s="218"/>
      <c r="Y43" s="219"/>
      <c r="Z43" s="382"/>
      <c r="AA43" s="219"/>
      <c r="AB43" s="219"/>
      <c r="AC43" s="219"/>
      <c r="AD43" s="219"/>
      <c r="AE43" s="219"/>
      <c r="AF43" s="219"/>
      <c r="AG43" s="219"/>
      <c r="AH43" s="382"/>
      <c r="AI43" s="219"/>
      <c r="AJ43" s="219"/>
      <c r="AK43" s="382"/>
      <c r="AL43" s="219"/>
      <c r="AM43" s="219"/>
      <c r="AN43" s="219"/>
      <c r="AO43" s="219"/>
      <c r="AP43" s="219"/>
      <c r="AQ43" s="219"/>
      <c r="AR43" s="219"/>
      <c r="AS43" s="298"/>
      <c r="AT43" s="66"/>
      <c r="AU43" s="422"/>
      <c r="AV43" s="283"/>
      <c r="AW43" s="283"/>
      <c r="AX43" s="283"/>
      <c r="AY43" s="283"/>
      <c r="AZ43" s="283"/>
      <c r="BA43" s="283"/>
      <c r="BB43" s="283"/>
      <c r="BC43" s="283"/>
      <c r="BD43" s="283"/>
      <c r="BE43" s="283"/>
      <c r="BF43" s="283"/>
      <c r="BG43" s="283"/>
      <c r="BH43" s="286"/>
      <c r="BI43" s="286"/>
      <c r="BJ43" s="286"/>
      <c r="BK43" s="286"/>
      <c r="BL43" s="286"/>
      <c r="BM43" s="286"/>
      <c r="BN43" s="286"/>
      <c r="BO43" s="286"/>
      <c r="BP43" s="286"/>
      <c r="BQ43" s="286"/>
      <c r="BR43" s="286"/>
      <c r="BS43" s="286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6"/>
      <c r="CG43" s="286"/>
      <c r="CH43" s="286"/>
      <c r="CI43" s="286"/>
      <c r="CJ43" s="286"/>
      <c r="CK43" s="286"/>
      <c r="CL43" s="286"/>
      <c r="CM43" s="286"/>
      <c r="CN43" s="286"/>
      <c r="CO43" s="286"/>
      <c r="CP43" s="286"/>
      <c r="CQ43" s="286"/>
    </row>
    <row r="44" spans="1:95" s="64" customFormat="1" ht="15" hidden="1">
      <c r="A44" s="135">
        <v>35</v>
      </c>
      <c r="B44" s="142"/>
      <c r="C44" s="136"/>
      <c r="D44" s="136" t="s">
        <v>83</v>
      </c>
      <c r="E44" s="136"/>
      <c r="F44" s="138"/>
      <c r="G44" s="139"/>
      <c r="H44" s="139"/>
      <c r="I44" s="139"/>
      <c r="J44" s="139"/>
      <c r="K44" s="140"/>
      <c r="L44" s="79">
        <f t="shared" si="5"/>
      </c>
      <c r="M44" s="80">
        <f t="shared" si="6"/>
      </c>
      <c r="N44" s="74">
        <f t="shared" si="7"/>
        <v>39356</v>
      </c>
      <c r="O44" s="75">
        <f t="shared" si="8"/>
        <v>39356</v>
      </c>
      <c r="P44" s="75">
        <f t="shared" si="9"/>
        <v>39356</v>
      </c>
      <c r="Q44" s="75">
        <f t="shared" si="10"/>
        <v>39356</v>
      </c>
      <c r="R44" s="75">
        <f t="shared" si="11"/>
        <v>39356</v>
      </c>
      <c r="S44" s="220"/>
      <c r="T44" s="217"/>
      <c r="U44" s="217"/>
      <c r="V44" s="217"/>
      <c r="W44" s="217"/>
      <c r="X44" s="218"/>
      <c r="Y44" s="219"/>
      <c r="Z44" s="382"/>
      <c r="AA44" s="219"/>
      <c r="AB44" s="219"/>
      <c r="AC44" s="219"/>
      <c r="AD44" s="219"/>
      <c r="AE44" s="219"/>
      <c r="AF44" s="219"/>
      <c r="AG44" s="219"/>
      <c r="AH44" s="382"/>
      <c r="AI44" s="219"/>
      <c r="AJ44" s="219"/>
      <c r="AK44" s="382"/>
      <c r="AL44" s="219"/>
      <c r="AM44" s="219"/>
      <c r="AN44" s="219"/>
      <c r="AO44" s="219"/>
      <c r="AP44" s="219"/>
      <c r="AQ44" s="219"/>
      <c r="AR44" s="219"/>
      <c r="AS44" s="298"/>
      <c r="AT44" s="66"/>
      <c r="AU44" s="422"/>
      <c r="AV44" s="283"/>
      <c r="AW44" s="283"/>
      <c r="AX44" s="283"/>
      <c r="AY44" s="283"/>
      <c r="AZ44" s="283"/>
      <c r="BA44" s="283"/>
      <c r="BB44" s="283"/>
      <c r="BC44" s="283"/>
      <c r="BD44" s="283"/>
      <c r="BE44" s="283"/>
      <c r="BF44" s="283"/>
      <c r="BG44" s="283"/>
      <c r="BH44" s="286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3"/>
      <c r="BU44" s="283"/>
      <c r="BV44" s="283"/>
      <c r="BW44" s="283"/>
      <c r="BX44" s="283"/>
      <c r="BY44" s="283"/>
      <c r="BZ44" s="283"/>
      <c r="CA44" s="283"/>
      <c r="CB44" s="283"/>
      <c r="CC44" s="283"/>
      <c r="CD44" s="283"/>
      <c r="CE44" s="283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</row>
    <row r="45" spans="1:95" s="64" customFormat="1" ht="15" hidden="1">
      <c r="A45" s="135">
        <v>36</v>
      </c>
      <c r="B45" s="142"/>
      <c r="C45" s="136"/>
      <c r="D45" s="136" t="s">
        <v>84</v>
      </c>
      <c r="E45" s="136"/>
      <c r="F45" s="138"/>
      <c r="G45" s="139"/>
      <c r="H45" s="139"/>
      <c r="I45" s="139"/>
      <c r="J45" s="139"/>
      <c r="K45" s="140"/>
      <c r="L45" s="79">
        <f t="shared" si="5"/>
      </c>
      <c r="M45" s="80">
        <f t="shared" si="6"/>
      </c>
      <c r="N45" s="74">
        <f t="shared" si="7"/>
        <v>39356</v>
      </c>
      <c r="O45" s="75">
        <f t="shared" si="8"/>
        <v>39356</v>
      </c>
      <c r="P45" s="75">
        <f t="shared" si="9"/>
        <v>39356</v>
      </c>
      <c r="Q45" s="75">
        <f t="shared" si="10"/>
        <v>39356</v>
      </c>
      <c r="R45" s="75">
        <f t="shared" si="11"/>
        <v>39356</v>
      </c>
      <c r="S45" s="220"/>
      <c r="T45" s="217"/>
      <c r="U45" s="217"/>
      <c r="V45" s="217"/>
      <c r="W45" s="217"/>
      <c r="X45" s="218"/>
      <c r="Y45" s="219"/>
      <c r="Z45" s="382"/>
      <c r="AA45" s="219"/>
      <c r="AB45" s="219"/>
      <c r="AC45" s="219"/>
      <c r="AD45" s="219"/>
      <c r="AE45" s="219"/>
      <c r="AF45" s="219"/>
      <c r="AG45" s="219"/>
      <c r="AH45" s="382"/>
      <c r="AI45" s="219"/>
      <c r="AJ45" s="219"/>
      <c r="AK45" s="382"/>
      <c r="AL45" s="219"/>
      <c r="AM45" s="219"/>
      <c r="AN45" s="219"/>
      <c r="AO45" s="219"/>
      <c r="AP45" s="219"/>
      <c r="AQ45" s="219"/>
      <c r="AR45" s="219"/>
      <c r="AS45" s="298"/>
      <c r="AT45" s="66"/>
      <c r="AU45" s="422"/>
      <c r="AV45" s="283"/>
      <c r="AW45" s="283"/>
      <c r="AX45" s="283"/>
      <c r="AY45" s="283"/>
      <c r="AZ45" s="283"/>
      <c r="BA45" s="283"/>
      <c r="BB45" s="283"/>
      <c r="BC45" s="283"/>
      <c r="BD45" s="283"/>
      <c r="BE45" s="283"/>
      <c r="BF45" s="283"/>
      <c r="BG45" s="283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3"/>
      <c r="BU45" s="283"/>
      <c r="BV45" s="283"/>
      <c r="BW45" s="283"/>
      <c r="BX45" s="283"/>
      <c r="BY45" s="283"/>
      <c r="BZ45" s="283"/>
      <c r="CA45" s="283"/>
      <c r="CB45" s="283"/>
      <c r="CC45" s="283"/>
      <c r="CD45" s="283"/>
      <c r="CE45" s="283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</row>
    <row r="46" spans="1:95" s="64" customFormat="1" ht="15" hidden="1">
      <c r="A46" s="135">
        <v>37</v>
      </c>
      <c r="B46" s="142"/>
      <c r="C46" s="136" t="s">
        <v>86</v>
      </c>
      <c r="D46" s="136"/>
      <c r="E46" s="136"/>
      <c r="F46" s="138"/>
      <c r="G46" s="139"/>
      <c r="H46" s="139"/>
      <c r="I46" s="139"/>
      <c r="J46" s="139"/>
      <c r="K46" s="140"/>
      <c r="L46" s="79">
        <f t="shared" si="5"/>
      </c>
      <c r="M46" s="80">
        <f t="shared" si="6"/>
      </c>
      <c r="N46" s="74">
        <f t="shared" si="7"/>
        <v>39356</v>
      </c>
      <c r="O46" s="75">
        <f t="shared" si="8"/>
        <v>39356</v>
      </c>
      <c r="P46" s="75">
        <f t="shared" si="9"/>
        <v>39356</v>
      </c>
      <c r="Q46" s="75">
        <f t="shared" si="10"/>
        <v>39356</v>
      </c>
      <c r="R46" s="75">
        <f t="shared" si="11"/>
        <v>39356</v>
      </c>
      <c r="S46" s="220"/>
      <c r="T46" s="217"/>
      <c r="U46" s="217"/>
      <c r="V46" s="217"/>
      <c r="W46" s="217"/>
      <c r="X46" s="218"/>
      <c r="Y46" s="219"/>
      <c r="Z46" s="382"/>
      <c r="AA46" s="219"/>
      <c r="AB46" s="219"/>
      <c r="AC46" s="219"/>
      <c r="AD46" s="219"/>
      <c r="AE46" s="219"/>
      <c r="AF46" s="219"/>
      <c r="AG46" s="219"/>
      <c r="AH46" s="382"/>
      <c r="AI46" s="219"/>
      <c r="AJ46" s="219"/>
      <c r="AK46" s="382"/>
      <c r="AL46" s="219"/>
      <c r="AM46" s="219"/>
      <c r="AN46" s="219"/>
      <c r="AO46" s="219"/>
      <c r="AP46" s="219"/>
      <c r="AQ46" s="219"/>
      <c r="AR46" s="219"/>
      <c r="AS46" s="298"/>
      <c r="AT46" s="66"/>
      <c r="AU46" s="422"/>
      <c r="AV46" s="283"/>
      <c r="AW46" s="283"/>
      <c r="AX46" s="283"/>
      <c r="AY46" s="283"/>
      <c r="AZ46" s="283"/>
      <c r="BA46" s="283"/>
      <c r="BB46" s="283"/>
      <c r="BC46" s="283"/>
      <c r="BD46" s="283"/>
      <c r="BE46" s="283"/>
      <c r="BF46" s="283"/>
      <c r="BG46" s="283"/>
      <c r="BH46" s="286"/>
      <c r="BI46" s="286"/>
      <c r="BJ46" s="286"/>
      <c r="BK46" s="286"/>
      <c r="BL46" s="286"/>
      <c r="BM46" s="286"/>
      <c r="BN46" s="286"/>
      <c r="BO46" s="286"/>
      <c r="BP46" s="286"/>
      <c r="BQ46" s="286"/>
      <c r="BR46" s="286"/>
      <c r="BS46" s="286"/>
      <c r="BT46" s="283"/>
      <c r="BU46" s="283"/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6"/>
      <c r="CG46" s="286"/>
      <c r="CH46" s="286"/>
      <c r="CI46" s="286"/>
      <c r="CJ46" s="286"/>
      <c r="CK46" s="286"/>
      <c r="CL46" s="286"/>
      <c r="CM46" s="286"/>
      <c r="CN46" s="286"/>
      <c r="CO46" s="286"/>
      <c r="CP46" s="286"/>
      <c r="CQ46" s="286"/>
    </row>
    <row r="47" spans="1:95" s="64" customFormat="1" ht="15" hidden="1">
      <c r="A47" s="135">
        <v>38</v>
      </c>
      <c r="B47" s="142"/>
      <c r="C47" s="136"/>
      <c r="D47" s="136" t="s">
        <v>81</v>
      </c>
      <c r="E47" s="136"/>
      <c r="F47" s="138"/>
      <c r="G47" s="139"/>
      <c r="H47" s="139"/>
      <c r="I47" s="139"/>
      <c r="J47" s="139"/>
      <c r="K47" s="140"/>
      <c r="L47" s="79">
        <f t="shared" si="5"/>
      </c>
      <c r="M47" s="80">
        <f t="shared" si="6"/>
      </c>
      <c r="N47" s="74">
        <f t="shared" si="7"/>
        <v>39356</v>
      </c>
      <c r="O47" s="75">
        <f t="shared" si="8"/>
        <v>39356</v>
      </c>
      <c r="P47" s="75">
        <f t="shared" si="9"/>
        <v>39356</v>
      </c>
      <c r="Q47" s="75">
        <f t="shared" si="10"/>
        <v>39356</v>
      </c>
      <c r="R47" s="75">
        <f t="shared" si="11"/>
        <v>39356</v>
      </c>
      <c r="S47" s="220"/>
      <c r="T47" s="217"/>
      <c r="U47" s="217"/>
      <c r="V47" s="217"/>
      <c r="W47" s="217"/>
      <c r="X47" s="218"/>
      <c r="Y47" s="219"/>
      <c r="Z47" s="382"/>
      <c r="AA47" s="219"/>
      <c r="AB47" s="219"/>
      <c r="AC47" s="219"/>
      <c r="AD47" s="219"/>
      <c r="AE47" s="219"/>
      <c r="AF47" s="219"/>
      <c r="AG47" s="219"/>
      <c r="AH47" s="382"/>
      <c r="AI47" s="219"/>
      <c r="AJ47" s="219"/>
      <c r="AK47" s="382"/>
      <c r="AL47" s="219"/>
      <c r="AM47" s="219"/>
      <c r="AN47" s="219"/>
      <c r="AO47" s="219"/>
      <c r="AP47" s="219"/>
      <c r="AQ47" s="219"/>
      <c r="AR47" s="219"/>
      <c r="AS47" s="298"/>
      <c r="AT47" s="66"/>
      <c r="AU47" s="422"/>
      <c r="AV47" s="283"/>
      <c r="AW47" s="283"/>
      <c r="AX47" s="283"/>
      <c r="AY47" s="283"/>
      <c r="AZ47" s="283"/>
      <c r="BA47" s="283"/>
      <c r="BB47" s="283"/>
      <c r="BC47" s="283"/>
      <c r="BD47" s="283"/>
      <c r="BE47" s="283"/>
      <c r="BF47" s="283"/>
      <c r="BG47" s="283"/>
      <c r="BH47" s="286"/>
      <c r="BI47" s="286"/>
      <c r="BJ47" s="286"/>
      <c r="BK47" s="286"/>
      <c r="BL47" s="286"/>
      <c r="BM47" s="286"/>
      <c r="BN47" s="286"/>
      <c r="BO47" s="286"/>
      <c r="BP47" s="286"/>
      <c r="BQ47" s="286"/>
      <c r="BR47" s="286"/>
      <c r="BS47" s="286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6"/>
      <c r="CG47" s="286"/>
      <c r="CH47" s="286"/>
      <c r="CI47" s="286"/>
      <c r="CJ47" s="286"/>
      <c r="CK47" s="286"/>
      <c r="CL47" s="286"/>
      <c r="CM47" s="286"/>
      <c r="CN47" s="286"/>
      <c r="CO47" s="286"/>
      <c r="CP47" s="286"/>
      <c r="CQ47" s="286"/>
    </row>
    <row r="48" spans="1:95" s="64" customFormat="1" ht="15" hidden="1">
      <c r="A48" s="135">
        <v>39</v>
      </c>
      <c r="B48" s="142"/>
      <c r="C48" s="136"/>
      <c r="D48" s="136" t="s">
        <v>82</v>
      </c>
      <c r="E48" s="136"/>
      <c r="F48" s="138"/>
      <c r="G48" s="139"/>
      <c r="H48" s="139"/>
      <c r="I48" s="139"/>
      <c r="J48" s="139"/>
      <c r="K48" s="140"/>
      <c r="L48" s="79">
        <f t="shared" si="5"/>
      </c>
      <c r="M48" s="80">
        <f t="shared" si="6"/>
      </c>
      <c r="N48" s="74">
        <f t="shared" si="7"/>
        <v>39356</v>
      </c>
      <c r="O48" s="75">
        <f t="shared" si="8"/>
        <v>39356</v>
      </c>
      <c r="P48" s="75">
        <f t="shared" si="9"/>
        <v>39356</v>
      </c>
      <c r="Q48" s="75">
        <f t="shared" si="10"/>
        <v>39356</v>
      </c>
      <c r="R48" s="75">
        <f t="shared" si="11"/>
        <v>39356</v>
      </c>
      <c r="S48" s="220"/>
      <c r="T48" s="217"/>
      <c r="U48" s="217"/>
      <c r="V48" s="217"/>
      <c r="W48" s="217"/>
      <c r="X48" s="218"/>
      <c r="Y48" s="219"/>
      <c r="Z48" s="382"/>
      <c r="AA48" s="219"/>
      <c r="AB48" s="219"/>
      <c r="AC48" s="219"/>
      <c r="AD48" s="219"/>
      <c r="AE48" s="219"/>
      <c r="AF48" s="219"/>
      <c r="AG48" s="219"/>
      <c r="AH48" s="382"/>
      <c r="AI48" s="219"/>
      <c r="AJ48" s="219"/>
      <c r="AK48" s="382"/>
      <c r="AL48" s="219"/>
      <c r="AM48" s="219"/>
      <c r="AN48" s="219"/>
      <c r="AO48" s="219"/>
      <c r="AP48" s="219"/>
      <c r="AQ48" s="219"/>
      <c r="AR48" s="219"/>
      <c r="AS48" s="298"/>
      <c r="AT48" s="66"/>
      <c r="AU48" s="422"/>
      <c r="AV48" s="283"/>
      <c r="AW48" s="283"/>
      <c r="AX48" s="283"/>
      <c r="AY48" s="283"/>
      <c r="AZ48" s="283"/>
      <c r="BA48" s="283"/>
      <c r="BB48" s="283"/>
      <c r="BC48" s="283"/>
      <c r="BD48" s="283"/>
      <c r="BE48" s="283"/>
      <c r="BF48" s="283"/>
      <c r="BG48" s="283"/>
      <c r="BH48" s="286"/>
      <c r="BI48" s="286"/>
      <c r="BJ48" s="286"/>
      <c r="BK48" s="286"/>
      <c r="BL48" s="286"/>
      <c r="BM48" s="286"/>
      <c r="BN48" s="286"/>
      <c r="BO48" s="286"/>
      <c r="BP48" s="286"/>
      <c r="BQ48" s="286"/>
      <c r="BR48" s="286"/>
      <c r="BS48" s="286"/>
      <c r="BT48" s="283"/>
      <c r="BU48" s="283"/>
      <c r="BV48" s="283"/>
      <c r="BW48" s="283"/>
      <c r="BX48" s="283"/>
      <c r="BY48" s="283"/>
      <c r="BZ48" s="283"/>
      <c r="CA48" s="283"/>
      <c r="CB48" s="283"/>
      <c r="CC48" s="283"/>
      <c r="CD48" s="283"/>
      <c r="CE48" s="283"/>
      <c r="CF48" s="286"/>
      <c r="CG48" s="286"/>
      <c r="CH48" s="286"/>
      <c r="CI48" s="286"/>
      <c r="CJ48" s="286"/>
      <c r="CK48" s="286"/>
      <c r="CL48" s="286"/>
      <c r="CM48" s="286"/>
      <c r="CN48" s="286"/>
      <c r="CO48" s="286"/>
      <c r="CP48" s="286"/>
      <c r="CQ48" s="286"/>
    </row>
    <row r="49" spans="1:95" s="64" customFormat="1" ht="15" hidden="1">
      <c r="A49" s="135">
        <v>40</v>
      </c>
      <c r="B49" s="142"/>
      <c r="C49" s="136"/>
      <c r="D49" s="144" t="s">
        <v>105</v>
      </c>
      <c r="E49" s="144"/>
      <c r="F49" s="138"/>
      <c r="G49" s="139"/>
      <c r="H49" s="139"/>
      <c r="I49" s="139"/>
      <c r="J49" s="139"/>
      <c r="K49" s="140"/>
      <c r="L49" s="79">
        <f t="shared" si="5"/>
      </c>
      <c r="M49" s="80">
        <f t="shared" si="6"/>
      </c>
      <c r="N49" s="74">
        <f t="shared" si="7"/>
        <v>39356</v>
      </c>
      <c r="O49" s="75">
        <f t="shared" si="8"/>
        <v>39356</v>
      </c>
      <c r="P49" s="75">
        <f t="shared" si="9"/>
        <v>39356</v>
      </c>
      <c r="Q49" s="75">
        <f t="shared" si="10"/>
        <v>39356</v>
      </c>
      <c r="R49" s="75">
        <f t="shared" si="11"/>
        <v>39356</v>
      </c>
      <c r="S49" s="220"/>
      <c r="T49" s="217"/>
      <c r="U49" s="217"/>
      <c r="V49" s="217"/>
      <c r="W49" s="217"/>
      <c r="X49" s="218"/>
      <c r="Y49" s="219"/>
      <c r="Z49" s="382"/>
      <c r="AA49" s="219"/>
      <c r="AB49" s="219"/>
      <c r="AC49" s="219"/>
      <c r="AD49" s="219"/>
      <c r="AE49" s="219"/>
      <c r="AF49" s="219"/>
      <c r="AG49" s="219"/>
      <c r="AH49" s="382"/>
      <c r="AI49" s="219"/>
      <c r="AJ49" s="219"/>
      <c r="AK49" s="382"/>
      <c r="AL49" s="219"/>
      <c r="AM49" s="219"/>
      <c r="AN49" s="219"/>
      <c r="AO49" s="219"/>
      <c r="AP49" s="219"/>
      <c r="AQ49" s="219"/>
      <c r="AR49" s="219"/>
      <c r="AS49" s="298"/>
      <c r="AT49" s="66"/>
      <c r="AU49" s="422"/>
      <c r="AV49" s="283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3"/>
      <c r="BH49" s="286"/>
      <c r="BI49" s="286"/>
      <c r="BJ49" s="286"/>
      <c r="BK49" s="286"/>
      <c r="BL49" s="286"/>
      <c r="BM49" s="286"/>
      <c r="BN49" s="286"/>
      <c r="BO49" s="286"/>
      <c r="BP49" s="286"/>
      <c r="BQ49" s="286"/>
      <c r="BR49" s="286"/>
      <c r="BS49" s="286"/>
      <c r="BT49" s="283"/>
      <c r="BU49" s="283"/>
      <c r="BV49" s="283"/>
      <c r="BW49" s="283"/>
      <c r="BX49" s="283"/>
      <c r="BY49" s="283"/>
      <c r="BZ49" s="283"/>
      <c r="CA49" s="283"/>
      <c r="CB49" s="283"/>
      <c r="CC49" s="283"/>
      <c r="CD49" s="283"/>
      <c r="CE49" s="283"/>
      <c r="CF49" s="286"/>
      <c r="CG49" s="286"/>
      <c r="CH49" s="286"/>
      <c r="CI49" s="286"/>
      <c r="CJ49" s="286"/>
      <c r="CK49" s="286"/>
      <c r="CL49" s="286"/>
      <c r="CM49" s="286"/>
      <c r="CN49" s="286"/>
      <c r="CO49" s="286"/>
      <c r="CP49" s="286"/>
      <c r="CQ49" s="286"/>
    </row>
    <row r="50" spans="1:95" s="64" customFormat="1" ht="15" hidden="1">
      <c r="A50" s="135">
        <v>41</v>
      </c>
      <c r="B50" s="142"/>
      <c r="C50" s="136"/>
      <c r="D50" s="136" t="s">
        <v>83</v>
      </c>
      <c r="E50" s="136"/>
      <c r="F50" s="138"/>
      <c r="G50" s="139"/>
      <c r="H50" s="139"/>
      <c r="I50" s="139"/>
      <c r="J50" s="139"/>
      <c r="K50" s="140"/>
      <c r="L50" s="79">
        <f t="shared" si="5"/>
      </c>
      <c r="M50" s="80">
        <f t="shared" si="6"/>
      </c>
      <c r="N50" s="74">
        <f t="shared" si="7"/>
        <v>39356</v>
      </c>
      <c r="O50" s="75">
        <f t="shared" si="8"/>
        <v>39356</v>
      </c>
      <c r="P50" s="75">
        <f t="shared" si="9"/>
        <v>39356</v>
      </c>
      <c r="Q50" s="75">
        <f t="shared" si="10"/>
        <v>39356</v>
      </c>
      <c r="R50" s="75">
        <f t="shared" si="11"/>
        <v>39356</v>
      </c>
      <c r="S50" s="220"/>
      <c r="T50" s="217"/>
      <c r="U50" s="217"/>
      <c r="V50" s="217"/>
      <c r="W50" s="217"/>
      <c r="X50" s="218"/>
      <c r="Y50" s="219"/>
      <c r="Z50" s="382"/>
      <c r="AA50" s="219"/>
      <c r="AB50" s="219"/>
      <c r="AC50" s="219"/>
      <c r="AD50" s="219"/>
      <c r="AE50" s="219"/>
      <c r="AF50" s="219"/>
      <c r="AG50" s="219"/>
      <c r="AH50" s="382"/>
      <c r="AI50" s="219"/>
      <c r="AJ50" s="219"/>
      <c r="AK50" s="382"/>
      <c r="AL50" s="219"/>
      <c r="AM50" s="219"/>
      <c r="AN50" s="219"/>
      <c r="AO50" s="219"/>
      <c r="AP50" s="219"/>
      <c r="AQ50" s="219"/>
      <c r="AR50" s="219"/>
      <c r="AS50" s="298"/>
      <c r="AT50" s="66"/>
      <c r="AU50" s="422"/>
      <c r="AV50" s="283"/>
      <c r="AW50" s="283"/>
      <c r="AX50" s="283"/>
      <c r="AY50" s="283"/>
      <c r="AZ50" s="283"/>
      <c r="BA50" s="283"/>
      <c r="BB50" s="283"/>
      <c r="BC50" s="283"/>
      <c r="BD50" s="283"/>
      <c r="BE50" s="283"/>
      <c r="BF50" s="283"/>
      <c r="BG50" s="283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3"/>
      <c r="BU50" s="283"/>
      <c r="BV50" s="283"/>
      <c r="BW50" s="283"/>
      <c r="BX50" s="283"/>
      <c r="BY50" s="283"/>
      <c r="BZ50" s="283"/>
      <c r="CA50" s="283"/>
      <c r="CB50" s="283"/>
      <c r="CC50" s="283"/>
      <c r="CD50" s="283"/>
      <c r="CE50" s="283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</row>
    <row r="51" spans="1:95" s="64" customFormat="1" ht="15" hidden="1">
      <c r="A51" s="135">
        <v>42</v>
      </c>
      <c r="B51" s="142"/>
      <c r="C51" s="136"/>
      <c r="D51" s="136" t="s">
        <v>84</v>
      </c>
      <c r="E51" s="136"/>
      <c r="F51" s="138"/>
      <c r="G51" s="139"/>
      <c r="H51" s="139"/>
      <c r="I51" s="139"/>
      <c r="J51" s="139"/>
      <c r="K51" s="140"/>
      <c r="L51" s="79">
        <f t="shared" si="5"/>
      </c>
      <c r="M51" s="80">
        <f t="shared" si="6"/>
      </c>
      <c r="N51" s="74">
        <f t="shared" si="7"/>
        <v>39356</v>
      </c>
      <c r="O51" s="75">
        <f t="shared" si="8"/>
        <v>39356</v>
      </c>
      <c r="P51" s="75">
        <f t="shared" si="9"/>
        <v>39356</v>
      </c>
      <c r="Q51" s="75">
        <f t="shared" si="10"/>
        <v>39356</v>
      </c>
      <c r="R51" s="75">
        <f t="shared" si="11"/>
        <v>39356</v>
      </c>
      <c r="S51" s="220"/>
      <c r="T51" s="217"/>
      <c r="U51" s="217"/>
      <c r="V51" s="217"/>
      <c r="W51" s="217"/>
      <c r="X51" s="218"/>
      <c r="Y51" s="219"/>
      <c r="Z51" s="382"/>
      <c r="AA51" s="219"/>
      <c r="AB51" s="219"/>
      <c r="AC51" s="219"/>
      <c r="AD51" s="219"/>
      <c r="AE51" s="219"/>
      <c r="AF51" s="219"/>
      <c r="AG51" s="219"/>
      <c r="AH51" s="382"/>
      <c r="AI51" s="219"/>
      <c r="AJ51" s="219"/>
      <c r="AK51" s="382"/>
      <c r="AL51" s="219"/>
      <c r="AM51" s="219"/>
      <c r="AN51" s="219"/>
      <c r="AO51" s="219"/>
      <c r="AP51" s="219"/>
      <c r="AQ51" s="219"/>
      <c r="AR51" s="219"/>
      <c r="AS51" s="298"/>
      <c r="AT51" s="66"/>
      <c r="AU51" s="422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3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3"/>
      <c r="BU51" s="283"/>
      <c r="BV51" s="283"/>
      <c r="BW51" s="283"/>
      <c r="BX51" s="283"/>
      <c r="BY51" s="283"/>
      <c r="BZ51" s="283"/>
      <c r="CA51" s="283"/>
      <c r="CB51" s="283"/>
      <c r="CC51" s="283"/>
      <c r="CD51" s="283"/>
      <c r="CE51" s="283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</row>
    <row r="52" spans="1:95" s="64" customFormat="1" ht="15">
      <c r="A52" s="135">
        <v>43</v>
      </c>
      <c r="B52" s="142"/>
      <c r="C52" s="136"/>
      <c r="D52" s="136"/>
      <c r="E52" s="136"/>
      <c r="F52" s="138"/>
      <c r="G52" s="139"/>
      <c r="H52" s="139"/>
      <c r="I52" s="139"/>
      <c r="J52" s="139"/>
      <c r="K52" s="140"/>
      <c r="L52" s="79">
        <f t="shared" si="5"/>
      </c>
      <c r="M52" s="80">
        <f t="shared" si="6"/>
      </c>
      <c r="N52" s="74">
        <f t="shared" si="7"/>
        <v>39356</v>
      </c>
      <c r="O52" s="75">
        <f t="shared" si="8"/>
        <v>39356</v>
      </c>
      <c r="P52" s="75">
        <f t="shared" si="9"/>
        <v>39356</v>
      </c>
      <c r="Q52" s="75">
        <f t="shared" si="10"/>
        <v>39356</v>
      </c>
      <c r="R52" s="75">
        <f t="shared" si="11"/>
        <v>39356</v>
      </c>
      <c r="S52" s="220"/>
      <c r="T52" s="217"/>
      <c r="U52" s="217"/>
      <c r="V52" s="217"/>
      <c r="W52" s="217"/>
      <c r="X52" s="218"/>
      <c r="Y52" s="219"/>
      <c r="Z52" s="382"/>
      <c r="AA52" s="219"/>
      <c r="AB52" s="219"/>
      <c r="AC52" s="219"/>
      <c r="AD52" s="219"/>
      <c r="AE52" s="219"/>
      <c r="AF52" s="219"/>
      <c r="AG52" s="219"/>
      <c r="AH52" s="382"/>
      <c r="AI52" s="219"/>
      <c r="AJ52" s="219"/>
      <c r="AK52" s="382"/>
      <c r="AL52" s="219"/>
      <c r="AM52" s="219"/>
      <c r="AN52" s="219"/>
      <c r="AO52" s="219"/>
      <c r="AP52" s="219"/>
      <c r="AQ52" s="219"/>
      <c r="AR52" s="219"/>
      <c r="AS52" s="298"/>
      <c r="AT52" s="66"/>
      <c r="AU52" s="422"/>
      <c r="AV52" s="283"/>
      <c r="AW52" s="283"/>
      <c r="AX52" s="283"/>
      <c r="AY52" s="283"/>
      <c r="AZ52" s="283"/>
      <c r="BA52" s="283"/>
      <c r="BB52" s="283"/>
      <c r="BC52" s="283"/>
      <c r="BD52" s="283"/>
      <c r="BE52" s="283"/>
      <c r="BF52" s="283"/>
      <c r="BG52" s="283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3"/>
      <c r="BU52" s="283"/>
      <c r="BV52" s="283"/>
      <c r="BW52" s="283"/>
      <c r="BX52" s="283"/>
      <c r="BY52" s="283"/>
      <c r="BZ52" s="283"/>
      <c r="CA52" s="283"/>
      <c r="CB52" s="283"/>
      <c r="CC52" s="283"/>
      <c r="CD52" s="283"/>
      <c r="CE52" s="283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</row>
    <row r="53" spans="1:95" s="64" customFormat="1" ht="15">
      <c r="A53" s="135">
        <v>44</v>
      </c>
      <c r="B53" s="136"/>
      <c r="C53" s="142" t="s">
        <v>79</v>
      </c>
      <c r="D53" s="136"/>
      <c r="E53" s="136"/>
      <c r="F53" s="138"/>
      <c r="G53" s="139"/>
      <c r="H53" s="139"/>
      <c r="I53" s="139"/>
      <c r="J53" s="139"/>
      <c r="K53" s="140"/>
      <c r="L53" s="79">
        <f t="shared" si="5"/>
      </c>
      <c r="M53" s="80">
        <f t="shared" si="6"/>
      </c>
      <c r="N53" s="74">
        <f>IF(K53="",(DATEVALUE("10/1/2007")),K53)</f>
        <v>39356</v>
      </c>
      <c r="O53" s="75">
        <f t="shared" si="8"/>
        <v>39356</v>
      </c>
      <c r="P53" s="75">
        <f t="shared" si="9"/>
        <v>39356</v>
      </c>
      <c r="Q53" s="75">
        <f t="shared" si="10"/>
        <v>39356</v>
      </c>
      <c r="R53" s="75">
        <f t="shared" si="11"/>
        <v>39356</v>
      </c>
      <c r="S53" s="220"/>
      <c r="T53" s="217"/>
      <c r="U53" s="217"/>
      <c r="V53" s="217"/>
      <c r="W53" s="217"/>
      <c r="X53" s="218"/>
      <c r="Y53" s="219"/>
      <c r="Z53" s="382"/>
      <c r="AA53" s="219"/>
      <c r="AB53" s="219"/>
      <c r="AC53" s="219"/>
      <c r="AD53" s="219"/>
      <c r="AE53" s="219"/>
      <c r="AF53" s="219"/>
      <c r="AG53" s="219"/>
      <c r="AH53" s="382"/>
      <c r="AI53" s="219"/>
      <c r="AJ53" s="219"/>
      <c r="AK53" s="382"/>
      <c r="AL53" s="219"/>
      <c r="AM53" s="219"/>
      <c r="AN53" s="219"/>
      <c r="AO53" s="219"/>
      <c r="AP53" s="219"/>
      <c r="AQ53" s="219"/>
      <c r="AR53" s="219"/>
      <c r="AS53" s="298"/>
      <c r="AT53" s="66"/>
      <c r="AU53" s="422"/>
      <c r="AV53" s="283"/>
      <c r="AW53" s="283"/>
      <c r="AX53" s="283"/>
      <c r="AY53" s="283"/>
      <c r="AZ53" s="283"/>
      <c r="BA53" s="283"/>
      <c r="BB53" s="283"/>
      <c r="BC53" s="283"/>
      <c r="BD53" s="283"/>
      <c r="BE53" s="283"/>
      <c r="BF53" s="283"/>
      <c r="BG53" s="283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3"/>
      <c r="BU53" s="283"/>
      <c r="BV53" s="283"/>
      <c r="BW53" s="283"/>
      <c r="BX53" s="283"/>
      <c r="BY53" s="283"/>
      <c r="BZ53" s="283"/>
      <c r="CA53" s="283"/>
      <c r="CB53" s="283"/>
      <c r="CC53" s="283"/>
      <c r="CD53" s="283"/>
      <c r="CE53" s="283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</row>
    <row r="54" spans="1:95" s="64" customFormat="1" ht="15">
      <c r="A54" s="135">
        <v>45</v>
      </c>
      <c r="B54" s="142"/>
      <c r="C54" s="136" t="s">
        <v>100</v>
      </c>
      <c r="D54" s="136"/>
      <c r="E54" s="136"/>
      <c r="F54" s="138"/>
      <c r="G54" s="139"/>
      <c r="H54" s="139"/>
      <c r="I54" s="139"/>
      <c r="J54" s="139"/>
      <c r="K54" s="140"/>
      <c r="L54" s="79">
        <f t="shared" si="5"/>
      </c>
      <c r="M54" s="80">
        <f t="shared" si="6"/>
      </c>
      <c r="N54" s="74">
        <f>IF(K54="",(DATEVALUE("10/1/2007")),K54)</f>
        <v>39356</v>
      </c>
      <c r="O54" s="75">
        <f t="shared" si="8"/>
        <v>39356</v>
      </c>
      <c r="P54" s="75">
        <f t="shared" si="9"/>
        <v>39356</v>
      </c>
      <c r="Q54" s="75">
        <f t="shared" si="10"/>
        <v>39356</v>
      </c>
      <c r="R54" s="75">
        <f t="shared" si="11"/>
        <v>39356</v>
      </c>
      <c r="S54" s="220"/>
      <c r="T54" s="217"/>
      <c r="U54" s="217"/>
      <c r="V54" s="217"/>
      <c r="W54" s="217"/>
      <c r="X54" s="218"/>
      <c r="Y54" s="219"/>
      <c r="Z54" s="382"/>
      <c r="AA54" s="219"/>
      <c r="AB54" s="219"/>
      <c r="AC54" s="219"/>
      <c r="AD54" s="219"/>
      <c r="AE54" s="219"/>
      <c r="AF54" s="219"/>
      <c r="AG54" s="219"/>
      <c r="AH54" s="382"/>
      <c r="AI54" s="219"/>
      <c r="AJ54" s="219"/>
      <c r="AK54" s="382"/>
      <c r="AL54" s="219"/>
      <c r="AM54" s="219"/>
      <c r="AN54" s="219"/>
      <c r="AO54" s="219"/>
      <c r="AP54" s="219"/>
      <c r="AQ54" s="219"/>
      <c r="AR54" s="219"/>
      <c r="AS54" s="298"/>
      <c r="AT54" s="66"/>
      <c r="AU54" s="422"/>
      <c r="AV54" s="283"/>
      <c r="AW54" s="283"/>
      <c r="AX54" s="283"/>
      <c r="AY54" s="283"/>
      <c r="AZ54" s="283"/>
      <c r="BA54" s="283"/>
      <c r="BB54" s="283"/>
      <c r="BC54" s="283"/>
      <c r="BD54" s="283"/>
      <c r="BE54" s="283"/>
      <c r="BF54" s="283"/>
      <c r="BG54" s="283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3"/>
      <c r="BU54" s="283"/>
      <c r="BV54" s="283"/>
      <c r="BW54" s="283"/>
      <c r="BX54" s="283"/>
      <c r="BY54" s="283"/>
      <c r="BZ54" s="283"/>
      <c r="CA54" s="283"/>
      <c r="CB54" s="283"/>
      <c r="CC54" s="283"/>
      <c r="CD54" s="283"/>
      <c r="CE54" s="283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</row>
    <row r="55" spans="1:95" s="64" customFormat="1" ht="15">
      <c r="A55" s="135">
        <v>46</v>
      </c>
      <c r="B55" s="145"/>
      <c r="C55" s="136" t="s">
        <v>87</v>
      </c>
      <c r="D55" s="136"/>
      <c r="E55" s="136" t="s">
        <v>180</v>
      </c>
      <c r="F55" s="138"/>
      <c r="G55" s="139"/>
      <c r="H55" s="139"/>
      <c r="I55" s="139"/>
      <c r="J55" s="139"/>
      <c r="K55" s="140"/>
      <c r="L55" s="79">
        <f t="shared" si="5"/>
      </c>
      <c r="M55" s="80">
        <f t="shared" si="6"/>
      </c>
      <c r="N55" s="74">
        <f>IF(K55="",(DATEVALUE("10/1/2007")),K55)</f>
        <v>39356</v>
      </c>
      <c r="O55" s="75">
        <f t="shared" si="8"/>
        <v>39356</v>
      </c>
      <c r="P55" s="75">
        <f t="shared" si="9"/>
        <v>39356</v>
      </c>
      <c r="Q55" s="75">
        <f t="shared" si="10"/>
        <v>39356</v>
      </c>
      <c r="R55" s="75">
        <f t="shared" si="11"/>
        <v>39356</v>
      </c>
      <c r="S55" s="143"/>
      <c r="T55" s="217"/>
      <c r="U55" s="217"/>
      <c r="V55" s="217"/>
      <c r="W55" s="217"/>
      <c r="X55" s="218"/>
      <c r="Y55" s="219"/>
      <c r="Z55" s="382"/>
      <c r="AA55" s="219"/>
      <c r="AB55" s="219"/>
      <c r="AC55" s="219"/>
      <c r="AD55" s="219"/>
      <c r="AE55" s="219"/>
      <c r="AF55" s="219"/>
      <c r="AG55" s="219"/>
      <c r="AH55" s="382"/>
      <c r="AI55" s="219"/>
      <c r="AJ55" s="219"/>
      <c r="AK55" s="382">
        <v>16</v>
      </c>
      <c r="AL55" s="219"/>
      <c r="AM55" s="219"/>
      <c r="AN55" s="219"/>
      <c r="AO55" s="219"/>
      <c r="AP55" s="219"/>
      <c r="AQ55" s="219"/>
      <c r="AR55" s="219"/>
      <c r="AS55" s="298">
        <v>0.25</v>
      </c>
      <c r="AT55" s="67"/>
      <c r="AU55" s="423">
        <v>2</v>
      </c>
      <c r="AV55" s="283"/>
      <c r="AW55" s="283"/>
      <c r="AX55" s="283"/>
      <c r="AY55" s="283"/>
      <c r="AZ55" s="283"/>
      <c r="BA55" s="283"/>
      <c r="BB55" s="283"/>
      <c r="BC55" s="283"/>
      <c r="BD55" s="283"/>
      <c r="BE55" s="283"/>
      <c r="BF55" s="283"/>
      <c r="BG55" s="283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3"/>
      <c r="BU55" s="283"/>
      <c r="BV55" s="283"/>
      <c r="BW55" s="283"/>
      <c r="BX55" s="283"/>
      <c r="BY55" s="283"/>
      <c r="BZ55" s="283"/>
      <c r="CA55" s="283"/>
      <c r="CB55" s="283"/>
      <c r="CC55" s="283"/>
      <c r="CD55" s="283"/>
      <c r="CE55" s="283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</row>
    <row r="56" spans="1:95" s="64" customFormat="1" ht="15">
      <c r="A56" s="135">
        <v>47</v>
      </c>
      <c r="B56" s="145"/>
      <c r="C56" s="143" t="s">
        <v>88</v>
      </c>
      <c r="D56" s="143"/>
      <c r="E56" s="143" t="s">
        <v>180</v>
      </c>
      <c r="F56" s="138"/>
      <c r="G56" s="139"/>
      <c r="H56" s="139"/>
      <c r="I56" s="139"/>
      <c r="J56" s="139"/>
      <c r="K56" s="140"/>
      <c r="L56" s="79">
        <f t="shared" si="5"/>
      </c>
      <c r="M56" s="80">
        <f t="shared" si="6"/>
      </c>
      <c r="N56" s="74">
        <f>IF(K56="",(DATEVALUE("10/1/2007")),K56)</f>
        <v>39356</v>
      </c>
      <c r="O56" s="75">
        <f t="shared" si="8"/>
        <v>39356</v>
      </c>
      <c r="P56" s="75">
        <f t="shared" si="9"/>
        <v>39356</v>
      </c>
      <c r="Q56" s="75">
        <f t="shared" si="10"/>
        <v>39356</v>
      </c>
      <c r="R56" s="75">
        <f t="shared" si="11"/>
        <v>39356</v>
      </c>
      <c r="S56" s="143"/>
      <c r="T56" s="217"/>
      <c r="U56" s="217"/>
      <c r="V56" s="217"/>
      <c r="W56" s="217"/>
      <c r="X56" s="218"/>
      <c r="Y56" s="219"/>
      <c r="Z56" s="382"/>
      <c r="AA56" s="219"/>
      <c r="AB56" s="219"/>
      <c r="AC56" s="219"/>
      <c r="AD56" s="219"/>
      <c r="AE56" s="219"/>
      <c r="AF56" s="219"/>
      <c r="AG56" s="219"/>
      <c r="AH56" s="382"/>
      <c r="AI56" s="219"/>
      <c r="AJ56" s="219"/>
      <c r="AK56" s="382">
        <v>16</v>
      </c>
      <c r="AL56" s="219"/>
      <c r="AM56" s="219"/>
      <c r="AN56" s="219"/>
      <c r="AO56" s="219"/>
      <c r="AP56" s="219"/>
      <c r="AQ56" s="219"/>
      <c r="AR56" s="219"/>
      <c r="AS56" s="298">
        <v>0.25</v>
      </c>
      <c r="AT56" s="67"/>
      <c r="AU56" s="423">
        <v>2</v>
      </c>
      <c r="AV56" s="283"/>
      <c r="AW56" s="283"/>
      <c r="AX56" s="283"/>
      <c r="AY56" s="283"/>
      <c r="AZ56" s="283"/>
      <c r="BA56" s="283"/>
      <c r="BB56" s="283"/>
      <c r="BC56" s="283"/>
      <c r="BD56" s="283"/>
      <c r="BE56" s="283"/>
      <c r="BF56" s="283"/>
      <c r="BG56" s="283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3"/>
      <c r="BU56" s="283"/>
      <c r="BV56" s="283"/>
      <c r="BW56" s="283"/>
      <c r="BX56" s="283"/>
      <c r="BY56" s="283"/>
      <c r="BZ56" s="283"/>
      <c r="CA56" s="283"/>
      <c r="CB56" s="283"/>
      <c r="CC56" s="283"/>
      <c r="CD56" s="283"/>
      <c r="CE56" s="283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</row>
    <row r="57" spans="1:95" s="64" customFormat="1" ht="15">
      <c r="A57" s="135">
        <v>48</v>
      </c>
      <c r="B57" s="145"/>
      <c r="C57" s="143"/>
      <c r="D57" s="143"/>
      <c r="E57" s="143"/>
      <c r="F57" s="138"/>
      <c r="G57" s="139"/>
      <c r="H57" s="139"/>
      <c r="I57" s="139"/>
      <c r="J57" s="139"/>
      <c r="K57" s="140"/>
      <c r="L57" s="79">
        <f t="shared" si="5"/>
      </c>
      <c r="M57" s="80">
        <f t="shared" si="6"/>
      </c>
      <c r="N57" s="74">
        <f t="shared" si="7"/>
        <v>39356</v>
      </c>
      <c r="O57" s="75">
        <f t="shared" si="8"/>
        <v>39356</v>
      </c>
      <c r="P57" s="75">
        <f t="shared" si="9"/>
        <v>39356</v>
      </c>
      <c r="Q57" s="75">
        <f t="shared" si="10"/>
        <v>39356</v>
      </c>
      <c r="R57" s="75">
        <f t="shared" si="11"/>
        <v>39356</v>
      </c>
      <c r="S57" s="143"/>
      <c r="T57" s="217"/>
      <c r="U57" s="217"/>
      <c r="V57" s="217"/>
      <c r="W57" s="217"/>
      <c r="X57" s="218"/>
      <c r="Y57" s="219"/>
      <c r="Z57" s="382"/>
      <c r="AA57" s="219"/>
      <c r="AB57" s="219"/>
      <c r="AC57" s="219"/>
      <c r="AD57" s="219"/>
      <c r="AE57" s="219"/>
      <c r="AF57" s="219"/>
      <c r="AG57" s="219"/>
      <c r="AH57" s="382"/>
      <c r="AI57" s="219"/>
      <c r="AJ57" s="219"/>
      <c r="AK57" s="382"/>
      <c r="AL57" s="219"/>
      <c r="AM57" s="219"/>
      <c r="AN57" s="219"/>
      <c r="AO57" s="219"/>
      <c r="AP57" s="219"/>
      <c r="AQ57" s="219"/>
      <c r="AR57" s="219"/>
      <c r="AS57" s="298"/>
      <c r="AT57" s="67"/>
      <c r="AU57" s="423"/>
      <c r="AV57" s="283"/>
      <c r="AW57" s="283"/>
      <c r="AX57" s="283"/>
      <c r="AY57" s="283"/>
      <c r="AZ57" s="283"/>
      <c r="BA57" s="283"/>
      <c r="BB57" s="283"/>
      <c r="BC57" s="283"/>
      <c r="BD57" s="283"/>
      <c r="BE57" s="283"/>
      <c r="BF57" s="283"/>
      <c r="BG57" s="283"/>
      <c r="BH57" s="286"/>
      <c r="BI57" s="286"/>
      <c r="BJ57" s="286"/>
      <c r="BK57" s="286"/>
      <c r="BL57" s="286"/>
      <c r="BM57" s="286"/>
      <c r="BN57" s="286"/>
      <c r="BO57" s="286"/>
      <c r="BP57" s="286"/>
      <c r="BQ57" s="286"/>
      <c r="BR57" s="286"/>
      <c r="BS57" s="286"/>
      <c r="BT57" s="283"/>
      <c r="BU57" s="283"/>
      <c r="BV57" s="283"/>
      <c r="BW57" s="283"/>
      <c r="BX57" s="283"/>
      <c r="BY57" s="283"/>
      <c r="BZ57" s="283"/>
      <c r="CA57" s="283"/>
      <c r="CB57" s="283"/>
      <c r="CC57" s="283"/>
      <c r="CD57" s="283"/>
      <c r="CE57" s="283"/>
      <c r="CF57" s="286"/>
      <c r="CG57" s="286"/>
      <c r="CH57" s="286"/>
      <c r="CI57" s="286"/>
      <c r="CJ57" s="286"/>
      <c r="CK57" s="286"/>
      <c r="CL57" s="286"/>
      <c r="CM57" s="286"/>
      <c r="CN57" s="286"/>
      <c r="CO57" s="286"/>
      <c r="CP57" s="286"/>
      <c r="CQ57" s="286"/>
    </row>
    <row r="58" spans="1:95" s="64" customFormat="1" ht="15">
      <c r="A58" s="135">
        <v>49</v>
      </c>
      <c r="B58" s="136"/>
      <c r="C58" s="142" t="s">
        <v>89</v>
      </c>
      <c r="D58" s="143"/>
      <c r="E58" s="143"/>
      <c r="F58" s="138"/>
      <c r="G58" s="139"/>
      <c r="H58" s="139"/>
      <c r="I58" s="139"/>
      <c r="J58" s="139"/>
      <c r="K58" s="140"/>
      <c r="L58" s="79">
        <f t="shared" si="5"/>
      </c>
      <c r="M58" s="80">
        <f t="shared" si="6"/>
      </c>
      <c r="N58" s="74">
        <f t="shared" si="7"/>
        <v>39356</v>
      </c>
      <c r="O58" s="75">
        <f t="shared" si="8"/>
        <v>39356</v>
      </c>
      <c r="P58" s="75">
        <f t="shared" si="9"/>
        <v>39356</v>
      </c>
      <c r="Q58" s="75">
        <f t="shared" si="10"/>
        <v>39356</v>
      </c>
      <c r="R58" s="75">
        <f t="shared" si="11"/>
        <v>39356</v>
      </c>
      <c r="S58" s="143"/>
      <c r="T58" s="217"/>
      <c r="U58" s="217"/>
      <c r="V58" s="217"/>
      <c r="W58" s="217"/>
      <c r="X58" s="218"/>
      <c r="Y58" s="219"/>
      <c r="Z58" s="382"/>
      <c r="AA58" s="219"/>
      <c r="AB58" s="219"/>
      <c r="AC58" s="219"/>
      <c r="AD58" s="219"/>
      <c r="AE58" s="219"/>
      <c r="AF58" s="219"/>
      <c r="AG58" s="219"/>
      <c r="AH58" s="382"/>
      <c r="AI58" s="219"/>
      <c r="AJ58" s="219"/>
      <c r="AK58" s="382"/>
      <c r="AL58" s="219"/>
      <c r="AM58" s="219"/>
      <c r="AN58" s="219"/>
      <c r="AO58" s="219"/>
      <c r="AP58" s="219"/>
      <c r="AQ58" s="219"/>
      <c r="AR58" s="219"/>
      <c r="AS58" s="298"/>
      <c r="AT58" s="67"/>
      <c r="AU58" s="423"/>
      <c r="AV58" s="283"/>
      <c r="AW58" s="283"/>
      <c r="AX58" s="283"/>
      <c r="AY58" s="283"/>
      <c r="AZ58" s="283"/>
      <c r="BA58" s="283"/>
      <c r="BB58" s="283"/>
      <c r="BC58" s="283"/>
      <c r="BD58" s="283"/>
      <c r="BE58" s="283"/>
      <c r="BF58" s="283"/>
      <c r="BG58" s="283"/>
      <c r="BH58" s="286"/>
      <c r="BI58" s="286"/>
      <c r="BJ58" s="286"/>
      <c r="BK58" s="286"/>
      <c r="BL58" s="286"/>
      <c r="BM58" s="286"/>
      <c r="BN58" s="286"/>
      <c r="BO58" s="286"/>
      <c r="BP58" s="286"/>
      <c r="BQ58" s="286"/>
      <c r="BR58" s="286"/>
      <c r="BS58" s="286"/>
      <c r="BT58" s="283"/>
      <c r="BU58" s="283"/>
      <c r="BV58" s="283"/>
      <c r="BW58" s="283"/>
      <c r="BX58" s="283"/>
      <c r="BY58" s="283"/>
      <c r="BZ58" s="283"/>
      <c r="CA58" s="283"/>
      <c r="CB58" s="283"/>
      <c r="CC58" s="283"/>
      <c r="CD58" s="283"/>
      <c r="CE58" s="283"/>
      <c r="CF58" s="286"/>
      <c r="CG58" s="286"/>
      <c r="CH58" s="286"/>
      <c r="CI58" s="286"/>
      <c r="CJ58" s="286"/>
      <c r="CK58" s="286"/>
      <c r="CL58" s="286"/>
      <c r="CM58" s="286"/>
      <c r="CN58" s="286"/>
      <c r="CO58" s="286"/>
      <c r="CP58" s="286"/>
      <c r="CQ58" s="286"/>
    </row>
    <row r="59" spans="1:95" s="64" customFormat="1" ht="15">
      <c r="A59" s="135">
        <v>50</v>
      </c>
      <c r="B59" s="142"/>
      <c r="C59" s="143" t="s">
        <v>181</v>
      </c>
      <c r="D59" s="143"/>
      <c r="E59" s="136" t="s">
        <v>177</v>
      </c>
      <c r="F59" s="138"/>
      <c r="G59" s="139"/>
      <c r="H59" s="139"/>
      <c r="I59" s="139"/>
      <c r="J59" s="139"/>
      <c r="K59" s="140"/>
      <c r="L59" s="79">
        <f t="shared" si="5"/>
      </c>
      <c r="M59" s="80">
        <f t="shared" si="6"/>
      </c>
      <c r="N59" s="74">
        <f t="shared" si="7"/>
        <v>39356</v>
      </c>
      <c r="O59" s="75">
        <f t="shared" si="8"/>
        <v>39356</v>
      </c>
      <c r="P59" s="75">
        <f t="shared" si="9"/>
        <v>39356</v>
      </c>
      <c r="Q59" s="75">
        <f t="shared" si="10"/>
        <v>39356</v>
      </c>
      <c r="R59" s="75">
        <f t="shared" si="11"/>
        <v>39356</v>
      </c>
      <c r="S59" s="143"/>
      <c r="T59" s="217"/>
      <c r="U59" s="217"/>
      <c r="V59" s="217"/>
      <c r="W59" s="217"/>
      <c r="X59" s="218"/>
      <c r="Y59" s="219"/>
      <c r="Z59" s="382"/>
      <c r="AA59" s="219"/>
      <c r="AB59" s="219"/>
      <c r="AC59" s="219"/>
      <c r="AD59" s="219"/>
      <c r="AE59" s="219"/>
      <c r="AF59" s="219"/>
      <c r="AG59" s="219"/>
      <c r="AH59" s="382">
        <v>72</v>
      </c>
      <c r="AI59" s="219"/>
      <c r="AJ59" s="219"/>
      <c r="AK59" s="382"/>
      <c r="AL59" s="219"/>
      <c r="AM59" s="219"/>
      <c r="AN59" s="219"/>
      <c r="AO59" s="219"/>
      <c r="AP59" s="219"/>
      <c r="AQ59" s="219"/>
      <c r="AR59" s="219"/>
      <c r="AS59" s="298">
        <v>0.25</v>
      </c>
      <c r="AT59" s="67"/>
      <c r="AU59" s="423">
        <v>2</v>
      </c>
      <c r="AV59" s="283"/>
      <c r="AW59" s="283"/>
      <c r="AX59" s="283"/>
      <c r="AY59" s="283"/>
      <c r="AZ59" s="283"/>
      <c r="BA59" s="283"/>
      <c r="BB59" s="283"/>
      <c r="BC59" s="283"/>
      <c r="BD59" s="283"/>
      <c r="BE59" s="283"/>
      <c r="BF59" s="283"/>
      <c r="BG59" s="283"/>
      <c r="BH59" s="286"/>
      <c r="BI59" s="286"/>
      <c r="BJ59" s="286"/>
      <c r="BK59" s="286"/>
      <c r="BL59" s="286"/>
      <c r="BM59" s="286"/>
      <c r="BN59" s="286"/>
      <c r="BO59" s="286"/>
      <c r="BP59" s="286"/>
      <c r="BQ59" s="286"/>
      <c r="BR59" s="286"/>
      <c r="BS59" s="286"/>
      <c r="BT59" s="283"/>
      <c r="BU59" s="283"/>
      <c r="BV59" s="283"/>
      <c r="BW59" s="283"/>
      <c r="BX59" s="283"/>
      <c r="BY59" s="283"/>
      <c r="BZ59" s="283"/>
      <c r="CA59" s="283"/>
      <c r="CB59" s="283"/>
      <c r="CC59" s="283"/>
      <c r="CD59" s="283"/>
      <c r="CE59" s="283"/>
      <c r="CF59" s="286"/>
      <c r="CG59" s="286"/>
      <c r="CH59" s="286"/>
      <c r="CI59" s="286"/>
      <c r="CJ59" s="286"/>
      <c r="CK59" s="286"/>
      <c r="CL59" s="286"/>
      <c r="CM59" s="286"/>
      <c r="CN59" s="286"/>
      <c r="CO59" s="286"/>
      <c r="CP59" s="286"/>
      <c r="CQ59" s="286"/>
    </row>
    <row r="60" spans="1:95" s="64" customFormat="1" ht="15">
      <c r="A60" s="135">
        <v>51</v>
      </c>
      <c r="B60" s="145"/>
      <c r="C60" s="143" t="s">
        <v>90</v>
      </c>
      <c r="D60" s="143"/>
      <c r="E60" s="143" t="s">
        <v>180</v>
      </c>
      <c r="F60" s="138"/>
      <c r="G60" s="139"/>
      <c r="H60" s="139"/>
      <c r="I60" s="139"/>
      <c r="J60" s="139"/>
      <c r="K60" s="140"/>
      <c r="L60" s="79">
        <f t="shared" si="5"/>
      </c>
      <c r="M60" s="80">
        <f t="shared" si="6"/>
      </c>
      <c r="N60" s="74">
        <f t="shared" si="7"/>
        <v>39356</v>
      </c>
      <c r="O60" s="75">
        <f t="shared" si="8"/>
        <v>39356</v>
      </c>
      <c r="P60" s="75">
        <f t="shared" si="9"/>
        <v>39356</v>
      </c>
      <c r="Q60" s="75">
        <f t="shared" si="10"/>
        <v>39356</v>
      </c>
      <c r="R60" s="75">
        <f t="shared" si="11"/>
        <v>39356</v>
      </c>
      <c r="S60" s="143"/>
      <c r="T60" s="217"/>
      <c r="U60" s="217"/>
      <c r="V60" s="217"/>
      <c r="W60" s="217"/>
      <c r="X60" s="218"/>
      <c r="Y60" s="219"/>
      <c r="Z60" s="382"/>
      <c r="AA60" s="219"/>
      <c r="AB60" s="219"/>
      <c r="AC60" s="219"/>
      <c r="AD60" s="219"/>
      <c r="AE60" s="219"/>
      <c r="AF60" s="219"/>
      <c r="AG60" s="219"/>
      <c r="AH60" s="382"/>
      <c r="AI60" s="219"/>
      <c r="AJ60" s="219"/>
      <c r="AK60" s="382">
        <v>208</v>
      </c>
      <c r="AL60" s="219"/>
      <c r="AM60" s="219"/>
      <c r="AN60" s="219"/>
      <c r="AO60" s="219"/>
      <c r="AP60" s="219"/>
      <c r="AQ60" s="219"/>
      <c r="AR60" s="219"/>
      <c r="AS60" s="298">
        <v>0.25</v>
      </c>
      <c r="AT60" s="68"/>
      <c r="AU60" s="423">
        <v>2</v>
      </c>
      <c r="AV60" s="283"/>
      <c r="AW60" s="283"/>
      <c r="AX60" s="283"/>
      <c r="AY60" s="283"/>
      <c r="AZ60" s="283"/>
      <c r="BA60" s="283"/>
      <c r="BB60" s="283"/>
      <c r="BC60" s="283"/>
      <c r="BD60" s="283"/>
      <c r="BE60" s="283"/>
      <c r="BF60" s="283"/>
      <c r="BG60" s="283"/>
      <c r="BH60" s="286"/>
      <c r="BI60" s="286"/>
      <c r="BJ60" s="286"/>
      <c r="BK60" s="286"/>
      <c r="BL60" s="286"/>
      <c r="BM60" s="286"/>
      <c r="BN60" s="286"/>
      <c r="BO60" s="286"/>
      <c r="BP60" s="286"/>
      <c r="BQ60" s="286"/>
      <c r="BR60" s="286"/>
      <c r="BS60" s="286"/>
      <c r="BT60" s="283"/>
      <c r="BU60" s="283"/>
      <c r="BV60" s="283"/>
      <c r="BW60" s="283"/>
      <c r="BX60" s="283"/>
      <c r="BY60" s="283"/>
      <c r="BZ60" s="283"/>
      <c r="CA60" s="283"/>
      <c r="CB60" s="283"/>
      <c r="CC60" s="283"/>
      <c r="CD60" s="283"/>
      <c r="CE60" s="283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</row>
    <row r="61" spans="1:95" s="64" customFormat="1" ht="15">
      <c r="A61" s="135">
        <v>52</v>
      </c>
      <c r="B61" s="136"/>
      <c r="C61" s="143" t="s">
        <v>182</v>
      </c>
      <c r="D61" s="143"/>
      <c r="E61" s="136" t="s">
        <v>177</v>
      </c>
      <c r="F61" s="138"/>
      <c r="G61" s="139"/>
      <c r="H61" s="139"/>
      <c r="I61" s="139"/>
      <c r="J61" s="139"/>
      <c r="K61" s="140"/>
      <c r="L61" s="79">
        <f t="shared" si="5"/>
      </c>
      <c r="M61" s="80">
        <f t="shared" si="6"/>
      </c>
      <c r="N61" s="74">
        <f t="shared" si="7"/>
        <v>39356</v>
      </c>
      <c r="O61" s="75">
        <f t="shared" si="8"/>
        <v>39356</v>
      </c>
      <c r="P61" s="75">
        <f t="shared" si="9"/>
        <v>39356</v>
      </c>
      <c r="Q61" s="75">
        <f t="shared" si="10"/>
        <v>39356</v>
      </c>
      <c r="R61" s="75">
        <f t="shared" si="11"/>
        <v>39356</v>
      </c>
      <c r="S61" s="143"/>
      <c r="T61" s="217"/>
      <c r="U61" s="217"/>
      <c r="V61" s="217"/>
      <c r="W61" s="217"/>
      <c r="X61" s="218"/>
      <c r="Y61" s="219"/>
      <c r="Z61" s="382"/>
      <c r="AA61" s="219"/>
      <c r="AB61" s="219"/>
      <c r="AC61" s="219"/>
      <c r="AD61" s="219"/>
      <c r="AE61" s="219"/>
      <c r="AF61" s="219"/>
      <c r="AG61" s="219"/>
      <c r="AH61" s="382">
        <v>112</v>
      </c>
      <c r="AI61" s="219"/>
      <c r="AJ61" s="219"/>
      <c r="AK61" s="382"/>
      <c r="AL61" s="219"/>
      <c r="AM61" s="219"/>
      <c r="AN61" s="219"/>
      <c r="AO61" s="219"/>
      <c r="AP61" s="219"/>
      <c r="AQ61" s="219"/>
      <c r="AR61" s="219"/>
      <c r="AS61" s="298">
        <v>0.25</v>
      </c>
      <c r="AT61" s="66"/>
      <c r="AU61" s="423">
        <v>2</v>
      </c>
      <c r="AV61" s="283"/>
      <c r="AW61" s="283"/>
      <c r="AX61" s="283"/>
      <c r="AY61" s="283"/>
      <c r="AZ61" s="283"/>
      <c r="BA61" s="283"/>
      <c r="BB61" s="283"/>
      <c r="BC61" s="283"/>
      <c r="BD61" s="283"/>
      <c r="BE61" s="283"/>
      <c r="BF61" s="283"/>
      <c r="BG61" s="283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3"/>
      <c r="BU61" s="283"/>
      <c r="BV61" s="283"/>
      <c r="BW61" s="283"/>
      <c r="BX61" s="283"/>
      <c r="BY61" s="283"/>
      <c r="BZ61" s="283"/>
      <c r="CA61" s="283"/>
      <c r="CB61" s="283"/>
      <c r="CC61" s="283"/>
      <c r="CD61" s="283"/>
      <c r="CE61" s="283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</row>
    <row r="62" spans="1:95" s="64" customFormat="1" ht="15">
      <c r="A62" s="135">
        <v>53</v>
      </c>
      <c r="B62" s="136"/>
      <c r="C62" s="143"/>
      <c r="D62" s="143"/>
      <c r="E62" s="143"/>
      <c r="F62" s="138"/>
      <c r="G62" s="139"/>
      <c r="H62" s="139"/>
      <c r="I62" s="139"/>
      <c r="J62" s="139"/>
      <c r="K62" s="140"/>
      <c r="L62" s="79">
        <f t="shared" si="5"/>
      </c>
      <c r="M62" s="80">
        <f t="shared" si="6"/>
      </c>
      <c r="N62" s="74">
        <f t="shared" si="7"/>
        <v>39356</v>
      </c>
      <c r="O62" s="75">
        <f t="shared" si="8"/>
        <v>39356</v>
      </c>
      <c r="P62" s="75">
        <f t="shared" si="9"/>
        <v>39356</v>
      </c>
      <c r="Q62" s="75">
        <f t="shared" si="10"/>
        <v>39356</v>
      </c>
      <c r="R62" s="75">
        <f t="shared" si="11"/>
        <v>39356</v>
      </c>
      <c r="S62" s="143"/>
      <c r="T62" s="217"/>
      <c r="U62" s="217"/>
      <c r="V62" s="217"/>
      <c r="W62" s="217"/>
      <c r="X62" s="218"/>
      <c r="Y62" s="219"/>
      <c r="Z62" s="382"/>
      <c r="AA62" s="219"/>
      <c r="AB62" s="219"/>
      <c r="AC62" s="219"/>
      <c r="AD62" s="219"/>
      <c r="AE62" s="219"/>
      <c r="AF62" s="219"/>
      <c r="AG62" s="219"/>
      <c r="AH62" s="382"/>
      <c r="AI62" s="219"/>
      <c r="AJ62" s="219"/>
      <c r="AK62" s="382"/>
      <c r="AL62" s="219"/>
      <c r="AM62" s="219"/>
      <c r="AN62" s="219"/>
      <c r="AO62" s="219"/>
      <c r="AP62" s="219"/>
      <c r="AQ62" s="219"/>
      <c r="AR62" s="219"/>
      <c r="AS62" s="298"/>
      <c r="AT62" s="66"/>
      <c r="AU62" s="423"/>
      <c r="AV62" s="283"/>
      <c r="AW62" s="283"/>
      <c r="AX62" s="283"/>
      <c r="AY62" s="283"/>
      <c r="AZ62" s="283"/>
      <c r="BA62" s="283"/>
      <c r="BB62" s="283"/>
      <c r="BC62" s="283"/>
      <c r="BD62" s="283"/>
      <c r="BE62" s="283"/>
      <c r="BF62" s="283"/>
      <c r="BG62" s="283"/>
      <c r="BH62" s="286"/>
      <c r="BI62" s="286"/>
      <c r="BJ62" s="286"/>
      <c r="BK62" s="286"/>
      <c r="BL62" s="286"/>
      <c r="BM62" s="286"/>
      <c r="BN62" s="286"/>
      <c r="BO62" s="286"/>
      <c r="BP62" s="286"/>
      <c r="BQ62" s="286"/>
      <c r="BR62" s="286"/>
      <c r="BS62" s="286"/>
      <c r="BT62" s="283"/>
      <c r="BU62" s="283"/>
      <c r="BV62" s="283"/>
      <c r="BW62" s="283"/>
      <c r="BX62" s="283"/>
      <c r="BY62" s="283"/>
      <c r="BZ62" s="283"/>
      <c r="CA62" s="283"/>
      <c r="CB62" s="283"/>
      <c r="CC62" s="283"/>
      <c r="CD62" s="283"/>
      <c r="CE62" s="283"/>
      <c r="CF62" s="286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</row>
    <row r="63" spans="1:95" s="64" customFormat="1" ht="18.75" customHeight="1">
      <c r="A63" s="135">
        <v>54</v>
      </c>
      <c r="B63" s="136"/>
      <c r="C63" s="136" t="s">
        <v>114</v>
      </c>
      <c r="D63" s="143"/>
      <c r="E63" s="143"/>
      <c r="F63" s="138"/>
      <c r="G63" s="139"/>
      <c r="H63" s="139"/>
      <c r="I63" s="139"/>
      <c r="J63" s="139"/>
      <c r="K63" s="140"/>
      <c r="L63" s="79">
        <f t="shared" si="5"/>
      </c>
      <c r="M63" s="80">
        <f t="shared" si="6"/>
      </c>
      <c r="N63" s="74">
        <f t="shared" si="7"/>
        <v>39356</v>
      </c>
      <c r="O63" s="75">
        <f t="shared" si="8"/>
        <v>39356</v>
      </c>
      <c r="P63" s="75">
        <f t="shared" si="9"/>
        <v>39356</v>
      </c>
      <c r="Q63" s="75">
        <f t="shared" si="10"/>
        <v>39356</v>
      </c>
      <c r="R63" s="75">
        <f t="shared" si="11"/>
        <v>39356</v>
      </c>
      <c r="S63" s="143"/>
      <c r="T63" s="217"/>
      <c r="U63" s="217"/>
      <c r="V63" s="217"/>
      <c r="W63" s="217"/>
      <c r="X63" s="218"/>
      <c r="Y63" s="219"/>
      <c r="Z63" s="382"/>
      <c r="AA63" s="219"/>
      <c r="AB63" s="219"/>
      <c r="AC63" s="219"/>
      <c r="AD63" s="219"/>
      <c r="AE63" s="219"/>
      <c r="AF63" s="219"/>
      <c r="AG63" s="219"/>
      <c r="AI63" s="219"/>
      <c r="AJ63" s="219"/>
      <c r="AK63" s="382"/>
      <c r="AL63" s="219"/>
      <c r="AM63" s="219"/>
      <c r="AN63" s="219"/>
      <c r="AO63" s="219"/>
      <c r="AP63" s="219"/>
      <c r="AQ63" s="219"/>
      <c r="AR63" s="219"/>
      <c r="AS63" s="298"/>
      <c r="AT63" s="66"/>
      <c r="AU63" s="423"/>
      <c r="AV63" s="283"/>
      <c r="AW63" s="283"/>
      <c r="AX63" s="283"/>
      <c r="AY63" s="283"/>
      <c r="AZ63" s="283"/>
      <c r="BA63" s="283"/>
      <c r="BB63" s="283"/>
      <c r="BC63" s="283"/>
      <c r="BD63" s="283"/>
      <c r="BE63" s="283"/>
      <c r="BF63" s="283"/>
      <c r="BG63" s="283"/>
      <c r="BH63" s="286"/>
      <c r="BI63" s="286"/>
      <c r="BJ63" s="286"/>
      <c r="BK63" s="286"/>
      <c r="BL63" s="286"/>
      <c r="BM63" s="286"/>
      <c r="BN63" s="286"/>
      <c r="BO63" s="286"/>
      <c r="BP63" s="286"/>
      <c r="BQ63" s="286"/>
      <c r="BR63" s="286"/>
      <c r="BS63" s="286"/>
      <c r="BT63" s="283"/>
      <c r="BU63" s="283"/>
      <c r="BV63" s="283"/>
      <c r="BW63" s="283"/>
      <c r="BX63" s="283"/>
      <c r="BY63" s="283"/>
      <c r="BZ63" s="283"/>
      <c r="CA63" s="283"/>
      <c r="CB63" s="283"/>
      <c r="CC63" s="283"/>
      <c r="CD63" s="283"/>
      <c r="CE63" s="283"/>
      <c r="CF63" s="286"/>
      <c r="CG63" s="286"/>
      <c r="CH63" s="286"/>
      <c r="CI63" s="286"/>
      <c r="CJ63" s="286"/>
      <c r="CK63" s="286"/>
      <c r="CL63" s="286"/>
      <c r="CM63" s="286"/>
      <c r="CN63" s="286"/>
      <c r="CO63" s="286"/>
      <c r="CP63" s="286"/>
      <c r="CQ63" s="286"/>
    </row>
    <row r="64" spans="1:95" s="64" customFormat="1" ht="18.75" customHeight="1">
      <c r="A64" s="146">
        <v>55</v>
      </c>
      <c r="B64" s="143"/>
      <c r="C64" s="143"/>
      <c r="D64" s="143"/>
      <c r="E64" s="143"/>
      <c r="F64" s="138"/>
      <c r="G64" s="139"/>
      <c r="H64" s="139"/>
      <c r="I64" s="139"/>
      <c r="J64" s="139"/>
      <c r="K64" s="140"/>
      <c r="L64" s="79">
        <f t="shared" si="5"/>
      </c>
      <c r="M64" s="80">
        <f t="shared" si="6"/>
      </c>
      <c r="N64" s="74">
        <f t="shared" si="7"/>
        <v>39356</v>
      </c>
      <c r="O64" s="75">
        <f t="shared" si="8"/>
        <v>39356</v>
      </c>
      <c r="P64" s="75">
        <f t="shared" si="9"/>
        <v>39356</v>
      </c>
      <c r="Q64" s="75">
        <f t="shared" si="10"/>
        <v>39356</v>
      </c>
      <c r="R64" s="75">
        <f t="shared" si="11"/>
        <v>39356</v>
      </c>
      <c r="S64" s="143"/>
      <c r="T64" s="217"/>
      <c r="U64" s="217"/>
      <c r="V64" s="217"/>
      <c r="W64" s="217"/>
      <c r="X64" s="218"/>
      <c r="Y64" s="219"/>
      <c r="Z64" s="404"/>
      <c r="AA64" s="219"/>
      <c r="AB64" s="219"/>
      <c r="AC64" s="219"/>
      <c r="AD64" s="219"/>
      <c r="AE64" s="219"/>
      <c r="AF64" s="219"/>
      <c r="AG64" s="219"/>
      <c r="AH64" s="404"/>
      <c r="AI64" s="219"/>
      <c r="AJ64" s="219"/>
      <c r="AK64" s="404"/>
      <c r="AL64" s="219"/>
      <c r="AM64" s="219"/>
      <c r="AN64" s="219"/>
      <c r="AO64" s="219"/>
      <c r="AP64" s="219"/>
      <c r="AQ64" s="219"/>
      <c r="AR64" s="219"/>
      <c r="AS64" s="298"/>
      <c r="AT64" s="66"/>
      <c r="AU64" s="423"/>
      <c r="AV64" s="283"/>
      <c r="AW64" s="283"/>
      <c r="AX64" s="283"/>
      <c r="AY64" s="283"/>
      <c r="AZ64" s="283"/>
      <c r="BA64" s="283"/>
      <c r="BB64" s="283"/>
      <c r="BC64" s="283"/>
      <c r="BD64" s="283"/>
      <c r="BE64" s="283"/>
      <c r="BF64" s="283"/>
      <c r="BG64" s="283"/>
      <c r="BH64" s="286"/>
      <c r="BI64" s="286"/>
      <c r="BJ64" s="286"/>
      <c r="BK64" s="286"/>
      <c r="BL64" s="286"/>
      <c r="BM64" s="286"/>
      <c r="BN64" s="286"/>
      <c r="BO64" s="286"/>
      <c r="BP64" s="286"/>
      <c r="BQ64" s="286"/>
      <c r="BR64" s="286"/>
      <c r="BS64" s="286"/>
      <c r="BT64" s="283"/>
      <c r="BU64" s="283"/>
      <c r="BV64" s="283"/>
      <c r="BW64" s="283"/>
      <c r="BX64" s="283"/>
      <c r="BY64" s="283"/>
      <c r="BZ64" s="283"/>
      <c r="CA64" s="283"/>
      <c r="CB64" s="283"/>
      <c r="CC64" s="283"/>
      <c r="CD64" s="283"/>
      <c r="CE64" s="283"/>
      <c r="CF64" s="286"/>
      <c r="CG64" s="286"/>
      <c r="CH64" s="286"/>
      <c r="CI64" s="286"/>
      <c r="CJ64" s="286"/>
      <c r="CK64" s="286"/>
      <c r="CL64" s="286"/>
      <c r="CM64" s="286"/>
      <c r="CN64" s="286"/>
      <c r="CO64" s="286"/>
      <c r="CP64" s="286"/>
      <c r="CQ64" s="286"/>
    </row>
    <row r="65" spans="1:95" s="64" customFormat="1" ht="7.5" customHeight="1">
      <c r="A65" s="146">
        <v>142</v>
      </c>
      <c r="B65" s="136"/>
      <c r="C65" s="143"/>
      <c r="D65" s="143"/>
      <c r="E65" s="143"/>
      <c r="F65" s="138"/>
      <c r="G65" s="139"/>
      <c r="H65" s="139"/>
      <c r="I65" s="139"/>
      <c r="J65" s="139"/>
      <c r="K65" s="140"/>
      <c r="L65" s="79">
        <f>IF(F65="","",MAX(N65:R65))</f>
      </c>
      <c r="M65" s="80">
        <f>IF(F65="","",+L65+(F65*7/5))</f>
      </c>
      <c r="N65" s="74">
        <f>IF(K65="",(DATEVALUE("10/1/2007")),K65)</f>
        <v>39356</v>
      </c>
      <c r="O65" s="75">
        <f t="shared" si="8"/>
        <v>39356</v>
      </c>
      <c r="P65" s="75">
        <f t="shared" si="9"/>
        <v>39356</v>
      </c>
      <c r="Q65" s="75">
        <f t="shared" si="10"/>
        <v>39356</v>
      </c>
      <c r="R65" s="75">
        <f t="shared" si="11"/>
        <v>39356</v>
      </c>
      <c r="S65" s="143"/>
      <c r="T65" s="217"/>
      <c r="U65" s="217"/>
      <c r="V65" s="217"/>
      <c r="W65" s="217"/>
      <c r="X65" s="218"/>
      <c r="Y65" s="219"/>
      <c r="Z65" s="382"/>
      <c r="AA65" s="219"/>
      <c r="AB65" s="219"/>
      <c r="AC65" s="219"/>
      <c r="AD65" s="219"/>
      <c r="AE65" s="219"/>
      <c r="AF65" s="219"/>
      <c r="AG65" s="219"/>
      <c r="AH65" s="382"/>
      <c r="AI65" s="219"/>
      <c r="AJ65" s="219"/>
      <c r="AK65" s="382"/>
      <c r="AL65" s="219"/>
      <c r="AM65" s="219"/>
      <c r="AN65" s="219"/>
      <c r="AO65" s="219"/>
      <c r="AP65" s="219"/>
      <c r="AQ65" s="219"/>
      <c r="AR65" s="219"/>
      <c r="AS65" s="298"/>
      <c r="AT65" s="66"/>
      <c r="AU65" s="423"/>
      <c r="AV65" s="283"/>
      <c r="AW65" s="283"/>
      <c r="AX65" s="283"/>
      <c r="AY65" s="283"/>
      <c r="AZ65" s="283"/>
      <c r="BA65" s="283"/>
      <c r="BB65" s="283"/>
      <c r="BC65" s="283"/>
      <c r="BD65" s="283"/>
      <c r="BE65" s="283"/>
      <c r="BF65" s="283"/>
      <c r="BG65" s="283"/>
      <c r="BH65" s="286"/>
      <c r="BI65" s="286"/>
      <c r="BJ65" s="286"/>
      <c r="BK65" s="286"/>
      <c r="BL65" s="286"/>
      <c r="BM65" s="286"/>
      <c r="BN65" s="286"/>
      <c r="BO65" s="286"/>
      <c r="BP65" s="286"/>
      <c r="BQ65" s="286"/>
      <c r="BR65" s="286"/>
      <c r="BS65" s="286"/>
      <c r="BT65" s="283"/>
      <c r="BU65" s="283"/>
      <c r="BV65" s="283"/>
      <c r="BW65" s="283"/>
      <c r="BX65" s="283"/>
      <c r="BY65" s="283"/>
      <c r="BZ65" s="283"/>
      <c r="CA65" s="283"/>
      <c r="CB65" s="283"/>
      <c r="CC65" s="283"/>
      <c r="CD65" s="283"/>
      <c r="CE65" s="283"/>
      <c r="CF65" s="286"/>
      <c r="CG65" s="286"/>
      <c r="CH65" s="286"/>
      <c r="CI65" s="286"/>
      <c r="CJ65" s="286"/>
      <c r="CK65" s="286"/>
      <c r="CL65" s="286"/>
      <c r="CM65" s="286"/>
      <c r="CN65" s="286"/>
      <c r="CO65" s="286"/>
      <c r="CP65" s="286"/>
      <c r="CQ65" s="286"/>
    </row>
    <row r="66" spans="1:95" s="31" customFormat="1" ht="14.25">
      <c r="A66" s="147"/>
      <c r="B66" s="147"/>
      <c r="C66" s="147"/>
      <c r="D66" s="147"/>
      <c r="E66" s="147"/>
      <c r="F66" s="148"/>
      <c r="G66" s="149"/>
      <c r="H66" s="149"/>
      <c r="I66" s="149"/>
      <c r="J66" s="149"/>
      <c r="K66" s="140"/>
      <c r="L66" s="79">
        <f>IF(F66="","",IF(K66="",MAX(N66:R66),K66))</f>
      </c>
      <c r="M66" s="80">
        <f>IF(F66="","",+L66+(F66*7/5))</f>
      </c>
      <c r="N66" s="74">
        <f>IF(K66="",(DATEVALUE("10/1/2007")),K66)</f>
        <v>39356</v>
      </c>
      <c r="O66" s="75">
        <f t="shared" si="8"/>
        <v>39356</v>
      </c>
      <c r="P66" s="75">
        <f t="shared" si="9"/>
        <v>39356</v>
      </c>
      <c r="Q66" s="75">
        <f t="shared" si="10"/>
        <v>39356</v>
      </c>
      <c r="R66" s="75">
        <f t="shared" si="11"/>
        <v>39356</v>
      </c>
      <c r="S66" s="143"/>
      <c r="T66" s="217"/>
      <c r="U66" s="217"/>
      <c r="V66" s="217"/>
      <c r="W66" s="217"/>
      <c r="X66" s="218"/>
      <c r="Y66" s="219"/>
      <c r="Z66" s="382"/>
      <c r="AA66" s="219"/>
      <c r="AB66" s="219"/>
      <c r="AC66" s="219"/>
      <c r="AD66" s="219"/>
      <c r="AE66" s="219"/>
      <c r="AF66" s="219"/>
      <c r="AG66" s="219"/>
      <c r="AH66" s="382"/>
      <c r="AI66" s="219"/>
      <c r="AJ66" s="219"/>
      <c r="AK66" s="382"/>
      <c r="AL66" s="219"/>
      <c r="AM66" s="219"/>
      <c r="AN66" s="219"/>
      <c r="AO66" s="219"/>
      <c r="AP66" s="219"/>
      <c r="AQ66" s="219"/>
      <c r="AR66" s="219"/>
      <c r="AS66" s="298"/>
      <c r="AT66" s="36"/>
      <c r="AU66" s="419"/>
      <c r="AV66" s="283"/>
      <c r="AW66" s="283"/>
      <c r="AX66" s="283"/>
      <c r="AY66" s="283"/>
      <c r="AZ66" s="283"/>
      <c r="BA66" s="283"/>
      <c r="BB66" s="283"/>
      <c r="BC66" s="283"/>
      <c r="BD66" s="283"/>
      <c r="BE66" s="283"/>
      <c r="BF66" s="283"/>
      <c r="BG66" s="283"/>
      <c r="BH66" s="286"/>
      <c r="BI66" s="286"/>
      <c r="BJ66" s="286"/>
      <c r="BK66" s="286"/>
      <c r="BL66" s="286"/>
      <c r="BM66" s="286"/>
      <c r="BN66" s="286"/>
      <c r="BO66" s="286"/>
      <c r="BP66" s="286"/>
      <c r="BQ66" s="286"/>
      <c r="BR66" s="286"/>
      <c r="BS66" s="286"/>
      <c r="BT66" s="283"/>
      <c r="BU66" s="283"/>
      <c r="BV66" s="283"/>
      <c r="BW66" s="283"/>
      <c r="BX66" s="283"/>
      <c r="BY66" s="283"/>
      <c r="BZ66" s="283"/>
      <c r="CA66" s="283"/>
      <c r="CB66" s="283"/>
      <c r="CC66" s="283"/>
      <c r="CD66" s="283"/>
      <c r="CE66" s="283"/>
      <c r="CF66" s="286"/>
      <c r="CG66" s="286"/>
      <c r="CH66" s="286"/>
      <c r="CI66" s="286"/>
      <c r="CJ66" s="286"/>
      <c r="CK66" s="286"/>
      <c r="CL66" s="286"/>
      <c r="CM66" s="286"/>
      <c r="CN66" s="286"/>
      <c r="CO66" s="286"/>
      <c r="CP66" s="286"/>
      <c r="CQ66" s="286"/>
    </row>
    <row r="67" spans="1:57" s="35" customFormat="1" ht="8.25" customHeight="1">
      <c r="A67" s="130"/>
      <c r="B67" s="130"/>
      <c r="C67" s="130"/>
      <c r="D67" s="130"/>
      <c r="E67" s="130"/>
      <c r="F67" s="150"/>
      <c r="G67" s="149"/>
      <c r="H67" s="149"/>
      <c r="I67" s="149"/>
      <c r="J67" s="149"/>
      <c r="K67" s="149"/>
      <c r="L67" s="72"/>
      <c r="M67" s="72"/>
      <c r="N67" s="259"/>
      <c r="O67" s="259"/>
      <c r="P67" s="259"/>
      <c r="Q67" s="259"/>
      <c r="R67" s="259"/>
      <c r="S67" s="130"/>
      <c r="T67" s="221"/>
      <c r="U67" s="221"/>
      <c r="V67" s="222"/>
      <c r="W67" s="221"/>
      <c r="X67" s="223"/>
      <c r="Y67" s="224"/>
      <c r="Z67" s="390"/>
      <c r="AA67" s="224"/>
      <c r="AB67" s="224"/>
      <c r="AC67" s="224"/>
      <c r="AD67" s="224"/>
      <c r="AE67" s="224"/>
      <c r="AF67" s="224"/>
      <c r="AG67" s="224"/>
      <c r="AH67" s="390"/>
      <c r="AI67" s="224"/>
      <c r="AJ67" s="224"/>
      <c r="AK67" s="390"/>
      <c r="AL67" s="224"/>
      <c r="AM67" s="224"/>
      <c r="AN67" s="224"/>
      <c r="AO67" s="224"/>
      <c r="AP67" s="224"/>
      <c r="AQ67" s="224"/>
      <c r="AR67" s="224"/>
      <c r="AS67" s="273"/>
      <c r="AT67" s="38"/>
      <c r="AU67" s="421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s="39" customFormat="1" ht="14.25">
      <c r="A68" s="151"/>
      <c r="B68" s="151"/>
      <c r="C68" s="152" t="s">
        <v>11</v>
      </c>
      <c r="D68" s="152"/>
      <c r="E68" s="152"/>
      <c r="F68" s="153"/>
      <c r="G68" s="154"/>
      <c r="H68" s="154"/>
      <c r="I68" s="154"/>
      <c r="J68" s="154"/>
      <c r="K68" s="154"/>
      <c r="L68" s="81"/>
      <c r="M68" s="81"/>
      <c r="N68" s="69"/>
      <c r="O68" s="69"/>
      <c r="P68" s="69"/>
      <c r="Q68" s="69"/>
      <c r="R68" s="69"/>
      <c r="S68" s="225"/>
      <c r="T68" s="226">
        <f>SUM(T10:T67)</f>
        <v>0</v>
      </c>
      <c r="U68" s="226">
        <f aca="true" t="shared" si="12" ref="U68:AQ68">SUM(U10:U67)</f>
        <v>0</v>
      </c>
      <c r="V68" s="226">
        <f t="shared" si="12"/>
        <v>0</v>
      </c>
      <c r="W68" s="226">
        <f t="shared" si="12"/>
        <v>0</v>
      </c>
      <c r="X68" s="226">
        <f t="shared" si="12"/>
        <v>0</v>
      </c>
      <c r="Y68" s="227">
        <f t="shared" si="12"/>
        <v>0</v>
      </c>
      <c r="Z68" s="385">
        <f>SUM(Z10:Z66)</f>
        <v>128</v>
      </c>
      <c r="AA68" s="227">
        <f t="shared" si="12"/>
        <v>0</v>
      </c>
      <c r="AB68" s="227">
        <f t="shared" si="12"/>
        <v>0</v>
      </c>
      <c r="AC68" s="227">
        <f t="shared" si="12"/>
        <v>0</v>
      </c>
      <c r="AD68" s="227">
        <f t="shared" si="12"/>
        <v>0</v>
      </c>
      <c r="AE68" s="227">
        <f t="shared" si="12"/>
        <v>0</v>
      </c>
      <c r="AF68" s="227">
        <f t="shared" si="12"/>
        <v>0</v>
      </c>
      <c r="AG68" s="227">
        <f t="shared" si="12"/>
        <v>0</v>
      </c>
      <c r="AH68" s="385">
        <f>SUM(AH11:AH65)</f>
        <v>630</v>
      </c>
      <c r="AI68" s="227">
        <f t="shared" si="12"/>
        <v>0</v>
      </c>
      <c r="AJ68" s="227">
        <f t="shared" si="12"/>
        <v>0</v>
      </c>
      <c r="AK68" s="385">
        <f>SUM(AK11:AK65)</f>
        <v>240</v>
      </c>
      <c r="AL68" s="227">
        <f t="shared" si="12"/>
        <v>0</v>
      </c>
      <c r="AM68" s="227">
        <f t="shared" si="12"/>
        <v>0</v>
      </c>
      <c r="AN68" s="227">
        <f t="shared" si="12"/>
        <v>0</v>
      </c>
      <c r="AO68" s="227">
        <f t="shared" si="12"/>
        <v>0</v>
      </c>
      <c r="AP68" s="227">
        <f t="shared" si="12"/>
        <v>0</v>
      </c>
      <c r="AQ68" s="227">
        <f t="shared" si="12"/>
        <v>0</v>
      </c>
      <c r="AR68" s="227"/>
      <c r="AS68" s="274"/>
      <c r="AU68" s="419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s="37" customFormat="1" ht="15" thickBot="1">
      <c r="A69" s="155"/>
      <c r="B69" s="155"/>
      <c r="C69" s="155"/>
      <c r="D69" s="155"/>
      <c r="E69" s="155"/>
      <c r="F69" s="156"/>
      <c r="G69" s="149"/>
      <c r="H69" s="149"/>
      <c r="I69" s="149"/>
      <c r="J69" s="149"/>
      <c r="K69" s="149"/>
      <c r="L69" s="72"/>
      <c r="M69" s="72"/>
      <c r="N69" s="259"/>
      <c r="O69" s="259"/>
      <c r="P69" s="259"/>
      <c r="Q69" s="259"/>
      <c r="R69" s="259"/>
      <c r="S69" s="155"/>
      <c r="T69" s="228"/>
      <c r="U69" s="228"/>
      <c r="V69" s="229"/>
      <c r="W69" s="228"/>
      <c r="X69" s="228"/>
      <c r="Y69" s="230"/>
      <c r="Z69" s="391"/>
      <c r="AA69" s="230"/>
      <c r="AB69" s="230"/>
      <c r="AC69" s="230"/>
      <c r="AD69" s="230"/>
      <c r="AE69" s="230"/>
      <c r="AF69" s="230"/>
      <c r="AG69" s="230"/>
      <c r="AH69" s="391"/>
      <c r="AI69" s="230"/>
      <c r="AJ69" s="230"/>
      <c r="AK69" s="391"/>
      <c r="AL69" s="230"/>
      <c r="AM69" s="230"/>
      <c r="AN69" s="230"/>
      <c r="AO69" s="230"/>
      <c r="AP69" s="230"/>
      <c r="AQ69" s="230"/>
      <c r="AR69" s="230"/>
      <c r="AS69" s="230"/>
      <c r="AU69" s="419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s="43" customFormat="1" ht="16.5" thickBot="1">
      <c r="A70" s="157"/>
      <c r="B70" s="158" t="s">
        <v>92</v>
      </c>
      <c r="C70" s="159"/>
      <c r="D70" s="160"/>
      <c r="E70" s="160"/>
      <c r="F70" s="161">
        <f>SUM(T70:AQ70)</f>
        <v>130.5789</v>
      </c>
      <c r="G70" s="162"/>
      <c r="H70" s="162"/>
      <c r="I70" s="162"/>
      <c r="J70" s="162"/>
      <c r="K70" s="162"/>
      <c r="L70" s="82"/>
      <c r="M70" s="82"/>
      <c r="N70" s="260"/>
      <c r="O70" s="260"/>
      <c r="P70" s="260"/>
      <c r="Q70" s="260"/>
      <c r="R70" s="260"/>
      <c r="S70" s="157"/>
      <c r="T70" s="231">
        <f>+T68*T9</f>
        <v>0</v>
      </c>
      <c r="U70" s="231">
        <f>+U68*U9</f>
        <v>0</v>
      </c>
      <c r="V70" s="231">
        <f>+V68*V9</f>
        <v>0</v>
      </c>
      <c r="W70" s="231">
        <f>+W68*W9</f>
        <v>0</v>
      </c>
      <c r="X70" s="231">
        <f>+X68*X9</f>
        <v>0</v>
      </c>
      <c r="Y70" s="231">
        <f aca="true" t="shared" si="13" ref="Y70:AQ70">(+Y68*Y9)/1000</f>
        <v>0</v>
      </c>
      <c r="Z70" s="392">
        <f t="shared" si="13"/>
        <v>15.2064</v>
      </c>
      <c r="AA70" s="231">
        <f t="shared" si="13"/>
        <v>0</v>
      </c>
      <c r="AB70" s="231">
        <f t="shared" si="13"/>
        <v>0</v>
      </c>
      <c r="AC70" s="231">
        <f t="shared" si="13"/>
        <v>0</v>
      </c>
      <c r="AD70" s="231">
        <f t="shared" si="13"/>
        <v>0</v>
      </c>
      <c r="AE70" s="231">
        <f t="shared" si="13"/>
        <v>0</v>
      </c>
      <c r="AF70" s="231">
        <f t="shared" si="13"/>
        <v>0</v>
      </c>
      <c r="AG70" s="231">
        <f t="shared" si="13"/>
        <v>0</v>
      </c>
      <c r="AH70" s="392">
        <f t="shared" si="13"/>
        <v>93.9645</v>
      </c>
      <c r="AI70" s="231">
        <f t="shared" si="13"/>
        <v>0</v>
      </c>
      <c r="AJ70" s="231">
        <f t="shared" si="13"/>
        <v>0</v>
      </c>
      <c r="AK70" s="392">
        <f t="shared" si="13"/>
        <v>21.408</v>
      </c>
      <c r="AL70" s="231">
        <f t="shared" si="13"/>
        <v>0</v>
      </c>
      <c r="AM70" s="231">
        <f t="shared" si="13"/>
        <v>0</v>
      </c>
      <c r="AN70" s="231">
        <f t="shared" si="13"/>
        <v>0</v>
      </c>
      <c r="AO70" s="231">
        <f t="shared" si="13"/>
        <v>0</v>
      </c>
      <c r="AP70" s="231">
        <f t="shared" si="13"/>
        <v>0</v>
      </c>
      <c r="AQ70" s="231">
        <f t="shared" si="13"/>
        <v>0</v>
      </c>
      <c r="AR70" s="231"/>
      <c r="AS70" s="228"/>
      <c r="AU70" s="419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s="43" customFormat="1" ht="16.5" thickBot="1">
      <c r="A71" s="157"/>
      <c r="B71" s="163" t="s">
        <v>12</v>
      </c>
      <c r="C71" s="157"/>
      <c r="D71" s="157"/>
      <c r="E71" s="157"/>
      <c r="F71" s="156"/>
      <c r="G71" s="164"/>
      <c r="H71" s="164"/>
      <c r="I71" s="164"/>
      <c r="J71" s="164"/>
      <c r="K71" s="164"/>
      <c r="L71" s="82"/>
      <c r="M71" s="82"/>
      <c r="N71" s="260"/>
      <c r="O71" s="260"/>
      <c r="P71" s="260"/>
      <c r="Q71" s="260"/>
      <c r="R71" s="260"/>
      <c r="S71" s="157"/>
      <c r="T71" s="201"/>
      <c r="U71" s="157"/>
      <c r="V71" s="232"/>
      <c r="W71" s="157"/>
      <c r="X71" s="157"/>
      <c r="Y71" s="157"/>
      <c r="Z71" s="391"/>
      <c r="AA71" s="157"/>
      <c r="AB71" s="157"/>
      <c r="AC71" s="157"/>
      <c r="AD71" s="233" t="s">
        <v>30</v>
      </c>
      <c r="AE71" s="234"/>
      <c r="AF71" s="234"/>
      <c r="AG71" s="234"/>
      <c r="AH71" s="393"/>
      <c r="AI71" s="235"/>
      <c r="AJ71" s="235"/>
      <c r="AK71" s="400"/>
      <c r="AL71" s="235"/>
      <c r="AM71" s="235"/>
      <c r="AN71" s="235"/>
      <c r="AO71" s="235"/>
      <c r="AP71" s="235"/>
      <c r="AQ71" s="235"/>
      <c r="AR71" s="235"/>
      <c r="AS71" s="275"/>
      <c r="AT71" s="54"/>
      <c r="AU71" s="42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s="44" customFormat="1" ht="15">
      <c r="A72" s="165"/>
      <c r="B72" s="165"/>
      <c r="C72" s="166" t="s">
        <v>111</v>
      </c>
      <c r="D72" s="167"/>
      <c r="E72" s="167"/>
      <c r="F72" s="168"/>
      <c r="G72" s="169"/>
      <c r="H72" s="169"/>
      <c r="I72" s="169"/>
      <c r="J72" s="169"/>
      <c r="K72" s="169"/>
      <c r="L72" s="83"/>
      <c r="M72" s="84" t="s">
        <v>110</v>
      </c>
      <c r="N72" s="261"/>
      <c r="O72" s="261"/>
      <c r="P72" s="261"/>
      <c r="Q72" s="261"/>
      <c r="R72" s="261"/>
      <c r="S72" s="236"/>
      <c r="T72" s="165"/>
      <c r="U72" s="165"/>
      <c r="V72" s="237"/>
      <c r="W72" s="165"/>
      <c r="X72" s="238"/>
      <c r="Y72" s="165"/>
      <c r="Z72" s="165"/>
      <c r="AA72" s="165"/>
      <c r="AB72" s="165"/>
      <c r="AC72" s="165"/>
      <c r="AD72" s="239" t="s">
        <v>31</v>
      </c>
      <c r="AE72" s="240"/>
      <c r="AF72" s="240"/>
      <c r="AG72" s="240"/>
      <c r="AH72" s="394"/>
      <c r="AI72" s="241"/>
      <c r="AJ72" s="241"/>
      <c r="AK72" s="401"/>
      <c r="AL72" s="241"/>
      <c r="AM72" s="241"/>
      <c r="AN72" s="241"/>
      <c r="AO72" s="241"/>
      <c r="AP72" s="241"/>
      <c r="AQ72" s="241"/>
      <c r="AR72" s="241"/>
      <c r="AS72" s="276"/>
      <c r="AT72" s="56"/>
      <c r="AU72" s="425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48" s="1" customFormat="1" ht="15.75">
      <c r="A73" s="170"/>
      <c r="B73" s="170"/>
      <c r="C73" s="171"/>
      <c r="D73" s="172" t="s">
        <v>106</v>
      </c>
      <c r="E73" s="172"/>
      <c r="F73" s="172"/>
      <c r="G73" s="173"/>
      <c r="H73" s="173"/>
      <c r="I73" s="173"/>
      <c r="J73" s="173"/>
      <c r="K73" s="173"/>
      <c r="L73" s="85"/>
      <c r="M73" s="86">
        <v>3</v>
      </c>
      <c r="N73" s="262"/>
      <c r="O73" s="262"/>
      <c r="P73" s="262"/>
      <c r="Q73" s="262"/>
      <c r="R73" s="262"/>
      <c r="S73" s="236"/>
      <c r="T73" s="170"/>
      <c r="U73" s="170"/>
      <c r="V73" s="242"/>
      <c r="W73" s="170"/>
      <c r="X73" s="243"/>
      <c r="Y73" s="170"/>
      <c r="Z73" s="170"/>
      <c r="AA73" s="170"/>
      <c r="AB73" s="170"/>
      <c r="AC73" s="170"/>
      <c r="AD73" s="239" t="s">
        <v>32</v>
      </c>
      <c r="AE73" s="240"/>
      <c r="AF73" s="240"/>
      <c r="AG73" s="240"/>
      <c r="AH73" s="394"/>
      <c r="AI73" s="241"/>
      <c r="AJ73" s="241"/>
      <c r="AK73" s="401"/>
      <c r="AL73" s="241"/>
      <c r="AM73" s="241"/>
      <c r="AN73" s="241"/>
      <c r="AO73" s="241"/>
      <c r="AP73" s="241"/>
      <c r="AQ73" s="241"/>
      <c r="AR73" s="241"/>
      <c r="AS73" s="276"/>
      <c r="AT73" s="56"/>
      <c r="AU73" s="425"/>
      <c r="AV73" s="34"/>
    </row>
    <row r="74" spans="1:48" s="1" customFormat="1" ht="15.75">
      <c r="A74" s="170"/>
      <c r="B74" s="170"/>
      <c r="C74" s="174"/>
      <c r="D74" s="172" t="s">
        <v>107</v>
      </c>
      <c r="E74" s="172"/>
      <c r="F74" s="175"/>
      <c r="G74" s="176"/>
      <c r="H74" s="176"/>
      <c r="I74" s="176"/>
      <c r="J74" s="176"/>
      <c r="K74" s="176"/>
      <c r="L74" s="87"/>
      <c r="M74" s="86">
        <v>5</v>
      </c>
      <c r="N74" s="262"/>
      <c r="O74" s="262"/>
      <c r="P74" s="262"/>
      <c r="Q74" s="262"/>
      <c r="R74" s="262"/>
      <c r="S74" s="244"/>
      <c r="T74" s="170"/>
      <c r="U74" s="170"/>
      <c r="V74" s="242"/>
      <c r="W74" s="170"/>
      <c r="X74" s="170"/>
      <c r="Y74" s="170"/>
      <c r="Z74" s="170"/>
      <c r="AA74" s="170"/>
      <c r="AB74" s="170"/>
      <c r="AC74" s="170"/>
      <c r="AD74" s="239" t="s">
        <v>33</v>
      </c>
      <c r="AE74" s="240"/>
      <c r="AF74" s="240"/>
      <c r="AG74" s="240"/>
      <c r="AH74" s="395"/>
      <c r="AI74" s="245"/>
      <c r="AJ74" s="245"/>
      <c r="AK74" s="246"/>
      <c r="AL74" s="245"/>
      <c r="AM74" s="245"/>
      <c r="AN74" s="245"/>
      <c r="AO74" s="245"/>
      <c r="AP74" s="245"/>
      <c r="AQ74" s="245"/>
      <c r="AR74" s="245"/>
      <c r="AS74" s="277"/>
      <c r="AT74" s="56"/>
      <c r="AU74" s="425"/>
      <c r="AV74" s="34"/>
    </row>
    <row r="75" spans="1:48" s="1" customFormat="1" ht="15.75">
      <c r="A75" s="170"/>
      <c r="B75" s="170"/>
      <c r="C75" s="171"/>
      <c r="D75" s="172" t="s">
        <v>108</v>
      </c>
      <c r="E75" s="172"/>
      <c r="F75" s="172"/>
      <c r="G75" s="173"/>
      <c r="H75" s="173"/>
      <c r="I75" s="173"/>
      <c r="J75" s="173"/>
      <c r="K75" s="173"/>
      <c r="L75" s="85"/>
      <c r="M75" s="86">
        <v>8</v>
      </c>
      <c r="N75" s="262"/>
      <c r="O75" s="262"/>
      <c r="P75" s="262"/>
      <c r="Q75" s="262"/>
      <c r="R75" s="262"/>
      <c r="S75" s="236"/>
      <c r="T75" s="170"/>
      <c r="U75" s="170"/>
      <c r="V75" s="242"/>
      <c r="W75" s="170"/>
      <c r="X75" s="170"/>
      <c r="Y75" s="170"/>
      <c r="Z75" s="170"/>
      <c r="AA75" s="170"/>
      <c r="AB75" s="170"/>
      <c r="AC75" s="170"/>
      <c r="AD75" s="239" t="s">
        <v>34</v>
      </c>
      <c r="AE75" s="240"/>
      <c r="AF75" s="240"/>
      <c r="AG75" s="240"/>
      <c r="AH75" s="395"/>
      <c r="AI75" s="246"/>
      <c r="AJ75" s="246"/>
      <c r="AK75" s="246"/>
      <c r="AL75" s="246"/>
      <c r="AM75" s="246"/>
      <c r="AN75" s="246"/>
      <c r="AO75" s="246"/>
      <c r="AP75" s="246"/>
      <c r="AQ75" s="246"/>
      <c r="AR75" s="246"/>
      <c r="AS75" s="278"/>
      <c r="AT75" s="56"/>
      <c r="AU75" s="425"/>
      <c r="AV75" s="34"/>
    </row>
    <row r="76" spans="1:48" s="1" customFormat="1" ht="15.75">
      <c r="A76" s="170"/>
      <c r="B76" s="170"/>
      <c r="C76" s="171"/>
      <c r="D76" s="172" t="s">
        <v>109</v>
      </c>
      <c r="E76" s="172"/>
      <c r="F76" s="172"/>
      <c r="G76" s="173"/>
      <c r="H76" s="173"/>
      <c r="I76" s="173"/>
      <c r="J76" s="173"/>
      <c r="K76" s="173"/>
      <c r="L76" s="85"/>
      <c r="M76" s="86">
        <v>9</v>
      </c>
      <c r="N76" s="262"/>
      <c r="O76" s="262"/>
      <c r="P76" s="262"/>
      <c r="Q76" s="262"/>
      <c r="R76" s="262"/>
      <c r="S76" s="236"/>
      <c r="T76" s="170"/>
      <c r="U76" s="170"/>
      <c r="V76" s="242"/>
      <c r="W76" s="170"/>
      <c r="X76" s="170"/>
      <c r="Y76" s="170"/>
      <c r="Z76" s="170"/>
      <c r="AA76" s="170"/>
      <c r="AB76" s="170"/>
      <c r="AC76" s="170"/>
      <c r="AD76" s="239" t="s">
        <v>35</v>
      </c>
      <c r="AE76" s="240"/>
      <c r="AF76" s="240"/>
      <c r="AG76" s="240"/>
      <c r="AH76" s="395"/>
      <c r="AI76" s="247"/>
      <c r="AJ76" s="247"/>
      <c r="AK76" s="402"/>
      <c r="AL76" s="247"/>
      <c r="AM76" s="247"/>
      <c r="AN76" s="247"/>
      <c r="AO76" s="247"/>
      <c r="AP76" s="247"/>
      <c r="AQ76" s="247"/>
      <c r="AR76" s="247"/>
      <c r="AS76" s="279"/>
      <c r="AT76" s="55"/>
      <c r="AU76" s="426"/>
      <c r="AV76" s="34"/>
    </row>
    <row r="77" spans="1:48" s="1" customFormat="1" ht="15.75" thickBot="1">
      <c r="A77" s="170"/>
      <c r="B77" s="170"/>
      <c r="C77" s="177"/>
      <c r="D77" s="178"/>
      <c r="E77" s="178"/>
      <c r="F77" s="179"/>
      <c r="G77" s="180"/>
      <c r="H77" s="180"/>
      <c r="I77" s="180"/>
      <c r="J77" s="180"/>
      <c r="K77" s="180"/>
      <c r="L77" s="88"/>
      <c r="M77" s="89"/>
      <c r="N77" s="263"/>
      <c r="O77" s="263"/>
      <c r="P77" s="263"/>
      <c r="Q77" s="263"/>
      <c r="R77" s="263"/>
      <c r="S77" s="181"/>
      <c r="T77" s="170"/>
      <c r="U77" s="170"/>
      <c r="V77" s="242"/>
      <c r="W77" s="170"/>
      <c r="X77" s="170"/>
      <c r="Y77" s="170"/>
      <c r="Z77" s="170"/>
      <c r="AA77" s="170"/>
      <c r="AB77" s="170"/>
      <c r="AC77" s="170"/>
      <c r="AD77" s="239" t="s">
        <v>36</v>
      </c>
      <c r="AE77" s="240"/>
      <c r="AF77" s="240"/>
      <c r="AG77" s="240"/>
      <c r="AH77" s="395"/>
      <c r="AI77" s="247"/>
      <c r="AJ77" s="247"/>
      <c r="AK77" s="402"/>
      <c r="AL77" s="247"/>
      <c r="AM77" s="247"/>
      <c r="AN77" s="247"/>
      <c r="AO77" s="247"/>
      <c r="AP77" s="247"/>
      <c r="AQ77" s="247"/>
      <c r="AR77" s="247"/>
      <c r="AS77" s="279"/>
      <c r="AT77" s="55"/>
      <c r="AU77" s="426"/>
      <c r="AV77" s="34"/>
    </row>
    <row r="78" spans="1:48" s="1" customFormat="1" ht="15">
      <c r="A78" s="170"/>
      <c r="B78" s="170"/>
      <c r="C78" s="181"/>
      <c r="D78" s="181"/>
      <c r="E78" s="181"/>
      <c r="F78" s="182"/>
      <c r="G78" s="183"/>
      <c r="H78" s="183"/>
      <c r="I78" s="183"/>
      <c r="J78" s="183"/>
      <c r="K78" s="183"/>
      <c r="L78" s="90"/>
      <c r="M78" s="90"/>
      <c r="N78" s="263"/>
      <c r="O78" s="263"/>
      <c r="P78" s="263"/>
      <c r="Q78" s="263"/>
      <c r="R78" s="263"/>
      <c r="S78" s="181"/>
      <c r="T78" s="170"/>
      <c r="U78" s="170"/>
      <c r="V78" s="242"/>
      <c r="W78" s="170"/>
      <c r="X78" s="170"/>
      <c r="Y78" s="170"/>
      <c r="Z78" s="170"/>
      <c r="AA78" s="170"/>
      <c r="AB78" s="170"/>
      <c r="AC78" s="170"/>
      <c r="AD78" s="239" t="s">
        <v>37</v>
      </c>
      <c r="AE78" s="240"/>
      <c r="AF78" s="240"/>
      <c r="AG78" s="240"/>
      <c r="AH78" s="395"/>
      <c r="AI78" s="247"/>
      <c r="AJ78" s="247"/>
      <c r="AK78" s="402"/>
      <c r="AL78" s="247"/>
      <c r="AM78" s="247"/>
      <c r="AN78" s="247"/>
      <c r="AO78" s="247"/>
      <c r="AP78" s="247"/>
      <c r="AQ78" s="247"/>
      <c r="AR78" s="247"/>
      <c r="AS78" s="279"/>
      <c r="AT78" s="55"/>
      <c r="AU78" s="426"/>
      <c r="AV78" s="34"/>
    </row>
    <row r="79" spans="1:48" s="1" customFormat="1" ht="15">
      <c r="A79" s="170"/>
      <c r="B79" s="170"/>
      <c r="C79" s="181"/>
      <c r="D79" s="181"/>
      <c r="E79" s="181"/>
      <c r="F79" s="182"/>
      <c r="G79" s="183"/>
      <c r="H79" s="183"/>
      <c r="I79" s="183"/>
      <c r="J79" s="183"/>
      <c r="K79" s="183"/>
      <c r="L79" s="90"/>
      <c r="M79" s="90"/>
      <c r="N79" s="263"/>
      <c r="O79" s="263"/>
      <c r="P79" s="263"/>
      <c r="Q79" s="263"/>
      <c r="R79" s="263"/>
      <c r="S79" s="181"/>
      <c r="T79" s="170"/>
      <c r="U79" s="170"/>
      <c r="V79" s="242"/>
      <c r="W79" s="170"/>
      <c r="X79" s="170"/>
      <c r="Y79" s="170"/>
      <c r="Z79" s="170"/>
      <c r="AA79" s="170"/>
      <c r="AB79" s="170"/>
      <c r="AC79" s="170"/>
      <c r="AD79" s="239" t="s">
        <v>39</v>
      </c>
      <c r="AE79" s="240"/>
      <c r="AF79" s="240"/>
      <c r="AG79" s="240"/>
      <c r="AH79" s="395"/>
      <c r="AI79" s="247"/>
      <c r="AJ79" s="247"/>
      <c r="AK79" s="402"/>
      <c r="AL79" s="247"/>
      <c r="AM79" s="247"/>
      <c r="AN79" s="247"/>
      <c r="AO79" s="247"/>
      <c r="AP79" s="247"/>
      <c r="AQ79" s="247"/>
      <c r="AR79" s="247"/>
      <c r="AS79" s="279"/>
      <c r="AT79" s="55"/>
      <c r="AU79" s="426"/>
      <c r="AV79" s="34"/>
    </row>
    <row r="80" spans="1:48" s="1" customFormat="1" ht="15.75" thickBot="1">
      <c r="A80" s="170"/>
      <c r="B80" s="170"/>
      <c r="C80" s="181"/>
      <c r="D80" s="181"/>
      <c r="E80" s="181"/>
      <c r="F80" s="182"/>
      <c r="G80" s="183"/>
      <c r="H80" s="183"/>
      <c r="I80" s="183"/>
      <c r="J80" s="183"/>
      <c r="K80" s="183"/>
      <c r="L80" s="90"/>
      <c r="M80" s="90"/>
      <c r="N80" s="263"/>
      <c r="O80" s="263"/>
      <c r="P80" s="263"/>
      <c r="Q80" s="263"/>
      <c r="R80" s="263"/>
      <c r="S80" s="181"/>
      <c r="T80" s="170"/>
      <c r="U80" s="170"/>
      <c r="V80" s="242"/>
      <c r="W80" s="170"/>
      <c r="X80" s="170"/>
      <c r="Y80" s="170"/>
      <c r="Z80" s="170"/>
      <c r="AA80" s="170"/>
      <c r="AB80" s="170"/>
      <c r="AC80" s="170"/>
      <c r="AD80" s="248" t="s">
        <v>38</v>
      </c>
      <c r="AE80" s="249"/>
      <c r="AF80" s="249"/>
      <c r="AG80" s="249"/>
      <c r="AH80" s="396"/>
      <c r="AI80" s="250"/>
      <c r="AJ80" s="250"/>
      <c r="AK80" s="403"/>
      <c r="AL80" s="250"/>
      <c r="AM80" s="250"/>
      <c r="AN80" s="250"/>
      <c r="AO80" s="250"/>
      <c r="AP80" s="250"/>
      <c r="AQ80" s="250"/>
      <c r="AR80" s="250"/>
      <c r="AS80" s="280"/>
      <c r="AT80" s="57"/>
      <c r="AU80" s="427"/>
      <c r="AV80" s="34"/>
    </row>
    <row r="81" spans="1:48" s="1" customFormat="1" ht="15">
      <c r="A81" s="170"/>
      <c r="B81" s="170"/>
      <c r="C81" s="181"/>
      <c r="D81" s="181"/>
      <c r="E81" s="181"/>
      <c r="F81" s="182"/>
      <c r="G81" s="183"/>
      <c r="H81" s="183"/>
      <c r="I81" s="183"/>
      <c r="J81" s="183"/>
      <c r="K81" s="183"/>
      <c r="L81" s="90"/>
      <c r="M81" s="90"/>
      <c r="N81" s="263"/>
      <c r="O81" s="263"/>
      <c r="P81" s="263"/>
      <c r="Q81" s="263"/>
      <c r="R81" s="263"/>
      <c r="S81" s="181"/>
      <c r="T81" s="170"/>
      <c r="U81" s="170"/>
      <c r="V81" s="242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65"/>
      <c r="AU81" s="428"/>
      <c r="AV81" s="34"/>
    </row>
    <row r="82" spans="1:48" s="42" customFormat="1" ht="15.75">
      <c r="A82" s="184"/>
      <c r="B82" s="184"/>
      <c r="C82" s="184"/>
      <c r="D82" s="184"/>
      <c r="E82" s="184"/>
      <c r="F82" s="148"/>
      <c r="G82" s="164"/>
      <c r="H82" s="164"/>
      <c r="I82" s="164"/>
      <c r="J82" s="164"/>
      <c r="K82" s="164"/>
      <c r="L82" s="82"/>
      <c r="M82" s="82"/>
      <c r="N82" s="260"/>
      <c r="O82" s="260"/>
      <c r="P82" s="260"/>
      <c r="Q82" s="260"/>
      <c r="R82" s="260"/>
      <c r="S82" s="184"/>
      <c r="T82" s="184"/>
      <c r="U82" s="184"/>
      <c r="V82" s="251"/>
      <c r="W82" s="184"/>
      <c r="X82" s="184"/>
      <c r="Y82" s="184"/>
      <c r="Z82" s="397"/>
      <c r="AA82" s="184"/>
      <c r="AB82" s="184"/>
      <c r="AC82" s="184"/>
      <c r="AD82" s="184"/>
      <c r="AE82" s="184"/>
      <c r="AF82" s="184"/>
      <c r="AG82" s="184"/>
      <c r="AH82" s="397"/>
      <c r="AI82" s="184"/>
      <c r="AJ82" s="184"/>
      <c r="AK82" s="397"/>
      <c r="AL82" s="184"/>
      <c r="AM82" s="184"/>
      <c r="AN82" s="184"/>
      <c r="AO82" s="184"/>
      <c r="AP82" s="184"/>
      <c r="AQ82" s="184"/>
      <c r="AR82" s="184"/>
      <c r="AS82" s="157"/>
      <c r="AU82" s="429"/>
      <c r="AV82" s="34"/>
    </row>
    <row r="83" spans="12:13" ht="15">
      <c r="L83" s="8"/>
      <c r="M83" s="8"/>
    </row>
    <row r="84" spans="12:47" ht="15">
      <c r="L84" s="8"/>
      <c r="M84" s="8"/>
      <c r="AC84" s="252"/>
      <c r="AD84" s="252"/>
      <c r="AE84" s="252"/>
      <c r="AF84" s="252"/>
      <c r="AG84" s="252"/>
      <c r="AH84" s="399"/>
      <c r="AI84" s="252"/>
      <c r="AJ84" s="252"/>
      <c r="AK84" s="399"/>
      <c r="AL84" s="252"/>
      <c r="AM84" s="252"/>
      <c r="AN84" s="252"/>
      <c r="AO84" s="252"/>
      <c r="AP84" s="252"/>
      <c r="AQ84" s="252"/>
      <c r="AR84" s="252"/>
      <c r="AS84" s="252"/>
      <c r="AT84" s="53"/>
      <c r="AU84" s="430"/>
    </row>
    <row r="85" spans="12:47" ht="15">
      <c r="L85" s="8"/>
      <c r="M85" s="8"/>
      <c r="AT85" s="5"/>
      <c r="AU85" s="431"/>
    </row>
    <row r="86" spans="1:47" ht="15">
      <c r="A86" s="187"/>
      <c r="F86" s="188"/>
      <c r="G86" s="189"/>
      <c r="H86" s="189"/>
      <c r="I86" s="189"/>
      <c r="L86" s="91"/>
      <c r="M86" s="91"/>
      <c r="AT86" s="5"/>
      <c r="AU86" s="432"/>
    </row>
    <row r="87" spans="1:47" ht="15">
      <c r="A87" s="187"/>
      <c r="F87" s="188"/>
      <c r="G87" s="190"/>
      <c r="L87" s="79"/>
      <c r="M87" s="92"/>
      <c r="N87" s="265"/>
      <c r="O87" s="266"/>
      <c r="P87" s="266"/>
      <c r="Q87" s="266"/>
      <c r="R87" s="266"/>
      <c r="AT87" s="5"/>
      <c r="AU87" s="432"/>
    </row>
    <row r="88" spans="1:47" ht="15">
      <c r="A88" s="187"/>
      <c r="F88" s="188"/>
      <c r="G88" s="190"/>
      <c r="L88" s="79"/>
      <c r="M88" s="92"/>
      <c r="N88" s="265"/>
      <c r="O88" s="266"/>
      <c r="P88" s="266"/>
      <c r="Q88" s="266"/>
      <c r="R88" s="266"/>
      <c r="AT88" s="5"/>
      <c r="AU88" s="432"/>
    </row>
    <row r="89" spans="1:47" ht="15">
      <c r="A89" s="187"/>
      <c r="F89" s="188"/>
      <c r="G89" s="190"/>
      <c r="L89" s="79"/>
      <c r="M89" s="92"/>
      <c r="N89" s="265"/>
      <c r="O89" s="266"/>
      <c r="P89" s="266"/>
      <c r="Q89" s="266"/>
      <c r="R89" s="266"/>
      <c r="AT89" s="5"/>
      <c r="AU89" s="432"/>
    </row>
    <row r="90" spans="1:47" ht="15">
      <c r="A90" s="187"/>
      <c r="F90" s="188"/>
      <c r="G90" s="190"/>
      <c r="L90" s="79"/>
      <c r="M90" s="92"/>
      <c r="N90" s="265"/>
      <c r="O90" s="266"/>
      <c r="P90" s="266"/>
      <c r="Q90" s="266"/>
      <c r="R90" s="266"/>
      <c r="AT90" s="5"/>
      <c r="AU90" s="432"/>
    </row>
    <row r="91" spans="1:47" ht="15">
      <c r="A91" s="187"/>
      <c r="F91" s="188"/>
      <c r="G91" s="190"/>
      <c r="L91" s="79"/>
      <c r="M91" s="92"/>
      <c r="N91" s="265"/>
      <c r="O91" s="266"/>
      <c r="P91" s="266"/>
      <c r="Q91" s="266"/>
      <c r="R91" s="266"/>
      <c r="AT91" s="5"/>
      <c r="AU91" s="432"/>
    </row>
    <row r="92" spans="1:47" ht="15">
      <c r="A92" s="187"/>
      <c r="F92" s="188"/>
      <c r="G92" s="190"/>
      <c r="L92" s="79"/>
      <c r="M92" s="92"/>
      <c r="N92" s="265"/>
      <c r="O92" s="266"/>
      <c r="P92" s="266"/>
      <c r="Q92" s="266"/>
      <c r="R92" s="266"/>
      <c r="AT92" s="5"/>
      <c r="AU92" s="432"/>
    </row>
    <row r="93" spans="1:47" ht="15">
      <c r="A93" s="187"/>
      <c r="F93" s="188"/>
      <c r="G93" s="190"/>
      <c r="L93" s="79"/>
      <c r="M93" s="92"/>
      <c r="N93" s="265"/>
      <c r="O93" s="266"/>
      <c r="P93" s="266"/>
      <c r="Q93" s="266"/>
      <c r="R93" s="266"/>
      <c r="AT93" s="5"/>
      <c r="AU93" s="432"/>
    </row>
    <row r="94" spans="1:47" ht="15">
      <c r="A94" s="187"/>
      <c r="F94" s="188"/>
      <c r="G94" s="190"/>
      <c r="L94" s="79"/>
      <c r="M94" s="92"/>
      <c r="N94" s="265"/>
      <c r="O94" s="266"/>
      <c r="P94" s="266"/>
      <c r="Q94" s="266"/>
      <c r="R94" s="266"/>
      <c r="AT94" s="5"/>
      <c r="AU94" s="432"/>
    </row>
    <row r="95" spans="1:47" ht="15">
      <c r="A95" s="187"/>
      <c r="F95" s="188"/>
      <c r="G95" s="190"/>
      <c r="L95" s="79"/>
      <c r="M95" s="92"/>
      <c r="N95" s="265"/>
      <c r="O95" s="266"/>
      <c r="P95" s="266"/>
      <c r="Q95" s="266"/>
      <c r="R95" s="266"/>
      <c r="AT95" s="5"/>
      <c r="AU95" s="431"/>
    </row>
    <row r="96" spans="12:47" ht="15">
      <c r="L96" s="8"/>
      <c r="M96" s="8"/>
      <c r="AT96" s="63"/>
      <c r="AU96" s="432"/>
    </row>
    <row r="97" spans="12:13" ht="15">
      <c r="L97" s="8"/>
      <c r="M97" s="8"/>
    </row>
    <row r="98" spans="12:13" ht="15">
      <c r="L98" s="8"/>
      <c r="M98" s="8"/>
    </row>
    <row r="99" spans="12:13" ht="15">
      <c r="L99" s="8"/>
      <c r="M99" s="8"/>
    </row>
    <row r="100" spans="12:13" ht="15">
      <c r="L100" s="8"/>
      <c r="M100" s="8"/>
    </row>
    <row r="101" spans="12:13" ht="15">
      <c r="L101" s="8"/>
      <c r="M101" s="8"/>
    </row>
    <row r="102" spans="12:13" ht="15">
      <c r="L102" s="8"/>
      <c r="M102" s="8"/>
    </row>
    <row r="103" spans="12:13" ht="15">
      <c r="L103" s="8"/>
      <c r="M103" s="8"/>
    </row>
    <row r="104" spans="12:13" ht="15">
      <c r="L104" s="8"/>
      <c r="M104" s="8"/>
    </row>
    <row r="105" spans="12:13" ht="15">
      <c r="L105" s="8"/>
      <c r="M105" s="8"/>
    </row>
    <row r="106" spans="12:13" ht="15">
      <c r="L106" s="8"/>
      <c r="M106" s="8"/>
    </row>
    <row r="107" spans="12:13" ht="15">
      <c r="L107" s="8"/>
      <c r="M107" s="8"/>
    </row>
    <row r="108" spans="12:13" ht="15">
      <c r="L108" s="8"/>
      <c r="M108" s="8"/>
    </row>
    <row r="109" spans="12:13" ht="15">
      <c r="L109" s="8"/>
      <c r="M109" s="8"/>
    </row>
    <row r="110" spans="12:13" ht="15">
      <c r="L110" s="8"/>
      <c r="M110" s="8"/>
    </row>
    <row r="111" spans="12:13" ht="15">
      <c r="L111" s="8"/>
      <c r="M111" s="8"/>
    </row>
    <row r="112" spans="12:13" ht="15">
      <c r="L112" s="8"/>
      <c r="M112" s="8"/>
    </row>
    <row r="113" spans="12:13" ht="15">
      <c r="L113" s="8"/>
      <c r="M113" s="8"/>
    </row>
    <row r="114" spans="12:13" ht="15">
      <c r="L114" s="8"/>
      <c r="M114" s="8"/>
    </row>
    <row r="115" spans="12:13" ht="15">
      <c r="L115" s="8"/>
      <c r="M115" s="8"/>
    </row>
    <row r="116" spans="12:13" ht="15">
      <c r="L116" s="8"/>
      <c r="M116" s="8"/>
    </row>
    <row r="117" spans="12:13" ht="15">
      <c r="L117" s="8"/>
      <c r="M117" s="8"/>
    </row>
    <row r="118" spans="12:13" ht="15">
      <c r="L118" s="8"/>
      <c r="M118" s="8"/>
    </row>
    <row r="119" spans="12:13" ht="15">
      <c r="L119" s="8"/>
      <c r="M119" s="8"/>
    </row>
    <row r="120" spans="12:13" ht="15">
      <c r="L120" s="8"/>
      <c r="M120" s="8"/>
    </row>
    <row r="121" spans="12:13" ht="15">
      <c r="L121" s="8"/>
      <c r="M121" s="8"/>
    </row>
    <row r="122" spans="12:13" ht="15">
      <c r="L122" s="8"/>
      <c r="M122" s="8"/>
    </row>
    <row r="123" spans="12:13" ht="15">
      <c r="L123" s="8"/>
      <c r="M123" s="8"/>
    </row>
    <row r="124" spans="12:13" ht="15">
      <c r="L124" s="8"/>
      <c r="M124" s="8"/>
    </row>
    <row r="125" spans="12:13" ht="15">
      <c r="L125" s="8"/>
      <c r="M125" s="8"/>
    </row>
    <row r="126" spans="12:13" ht="15">
      <c r="L126" s="8"/>
      <c r="M126" s="8"/>
    </row>
    <row r="127" spans="12:13" ht="15">
      <c r="L127" s="8"/>
      <c r="M127" s="8"/>
    </row>
    <row r="128" spans="12:13" ht="15">
      <c r="L128" s="8"/>
      <c r="M128" s="8"/>
    </row>
    <row r="129" spans="12:13" ht="15">
      <c r="L129" s="8"/>
      <c r="M129" s="8"/>
    </row>
    <row r="130" spans="12:13" ht="15">
      <c r="L130" s="8"/>
      <c r="M130" s="8"/>
    </row>
    <row r="131" spans="12:13" ht="15">
      <c r="L131" s="8"/>
      <c r="M131" s="8"/>
    </row>
    <row r="132" spans="12:13" ht="15">
      <c r="L132" s="8"/>
      <c r="M132" s="8"/>
    </row>
    <row r="133" spans="12:13" ht="15">
      <c r="L133" s="8"/>
      <c r="M133" s="8"/>
    </row>
    <row r="134" spans="12:13" ht="15">
      <c r="L134" s="8"/>
      <c r="M134" s="8"/>
    </row>
    <row r="135" spans="12:13" ht="15">
      <c r="L135" s="8"/>
      <c r="M135" s="8"/>
    </row>
    <row r="136" spans="12:13" ht="15">
      <c r="L136" s="8"/>
      <c r="M136" s="8"/>
    </row>
    <row r="137" spans="12:13" ht="15">
      <c r="L137" s="8"/>
      <c r="M137" s="8"/>
    </row>
    <row r="138" spans="12:13" ht="15">
      <c r="L138" s="8"/>
      <c r="M138" s="8"/>
    </row>
    <row r="139" spans="12:13" ht="15">
      <c r="L139" s="8"/>
      <c r="M139" s="8"/>
    </row>
    <row r="140" spans="12:13" ht="15">
      <c r="L140" s="8"/>
      <c r="M140" s="8"/>
    </row>
    <row r="141" spans="12:13" ht="15">
      <c r="L141" s="8"/>
      <c r="M141" s="8"/>
    </row>
    <row r="142" spans="12:13" ht="15">
      <c r="L142" s="8"/>
      <c r="M142" s="8"/>
    </row>
    <row r="143" spans="12:13" ht="15">
      <c r="L143" s="8"/>
      <c r="M143" s="8"/>
    </row>
    <row r="144" spans="12:13" ht="15">
      <c r="L144" s="8"/>
      <c r="M144" s="8"/>
    </row>
    <row r="145" spans="12:13" ht="15">
      <c r="L145" s="8"/>
      <c r="M145" s="8"/>
    </row>
    <row r="146" spans="12:13" ht="15">
      <c r="L146" s="8"/>
      <c r="M146" s="8"/>
    </row>
    <row r="147" spans="12:13" ht="15">
      <c r="L147" s="8"/>
      <c r="M147" s="8"/>
    </row>
    <row r="148" spans="12:13" ht="15">
      <c r="L148" s="8"/>
      <c r="M148" s="8"/>
    </row>
    <row r="149" spans="12:13" ht="15">
      <c r="L149" s="8"/>
      <c r="M149" s="8"/>
    </row>
    <row r="150" spans="12:13" ht="15">
      <c r="L150" s="8"/>
      <c r="M150" s="8"/>
    </row>
    <row r="151" spans="12:13" ht="15">
      <c r="L151" s="8"/>
      <c r="M151" s="8"/>
    </row>
    <row r="152" spans="12:13" ht="15">
      <c r="L152" s="8"/>
      <c r="M152" s="8"/>
    </row>
    <row r="153" spans="12:13" ht="15">
      <c r="L153" s="8"/>
      <c r="M153" s="8"/>
    </row>
    <row r="154" spans="12:13" ht="15">
      <c r="L154" s="8"/>
      <c r="M154" s="8"/>
    </row>
    <row r="155" spans="12:13" ht="15">
      <c r="L155" s="8"/>
      <c r="M155" s="8"/>
    </row>
    <row r="156" spans="12:13" ht="15">
      <c r="L156" s="8"/>
      <c r="M156" s="8"/>
    </row>
    <row r="157" spans="12:13" ht="15">
      <c r="L157" s="8"/>
      <c r="M157" s="8"/>
    </row>
    <row r="158" spans="12:13" ht="15">
      <c r="L158" s="8"/>
      <c r="M158" s="8"/>
    </row>
    <row r="159" spans="12:13" ht="15">
      <c r="L159" s="8"/>
      <c r="M159" s="8"/>
    </row>
    <row r="160" spans="12:13" ht="15">
      <c r="L160" s="8"/>
      <c r="M160" s="8"/>
    </row>
    <row r="161" spans="12:13" ht="15">
      <c r="L161" s="8"/>
      <c r="M161" s="8"/>
    </row>
    <row r="162" spans="12:13" ht="15">
      <c r="L162" s="8"/>
      <c r="M162" s="8"/>
    </row>
    <row r="163" spans="12:13" ht="15">
      <c r="L163" s="8"/>
      <c r="M163" s="8"/>
    </row>
    <row r="164" spans="12:13" ht="15">
      <c r="L164" s="8"/>
      <c r="M164" s="8"/>
    </row>
    <row r="165" spans="12:13" ht="15">
      <c r="L165" s="8"/>
      <c r="M165" s="8"/>
    </row>
    <row r="166" spans="12:13" ht="15">
      <c r="L166" s="8"/>
      <c r="M166" s="8"/>
    </row>
    <row r="167" spans="12:13" ht="15">
      <c r="L167" s="8"/>
      <c r="M167" s="8"/>
    </row>
    <row r="168" spans="12:13" ht="15">
      <c r="L168" s="8"/>
      <c r="M168" s="8"/>
    </row>
    <row r="169" spans="12:13" ht="15">
      <c r="L169" s="8"/>
      <c r="M169" s="8"/>
    </row>
    <row r="170" spans="12:13" ht="15">
      <c r="L170" s="8"/>
      <c r="M170" s="8"/>
    </row>
    <row r="171" spans="12:13" ht="15">
      <c r="L171" s="8"/>
      <c r="M171" s="8"/>
    </row>
    <row r="172" spans="12:13" ht="15">
      <c r="L172" s="8"/>
      <c r="M172" s="8"/>
    </row>
    <row r="173" spans="12:13" ht="15">
      <c r="L173" s="8"/>
      <c r="M173" s="8"/>
    </row>
    <row r="174" spans="12:13" ht="15">
      <c r="L174" s="8"/>
      <c r="M174" s="8"/>
    </row>
    <row r="175" spans="12:13" ht="15">
      <c r="L175" s="8"/>
      <c r="M175" s="8"/>
    </row>
    <row r="176" spans="12:13" ht="15">
      <c r="L176" s="8"/>
      <c r="M176" s="8"/>
    </row>
    <row r="177" spans="12:13" ht="15">
      <c r="L177" s="8"/>
      <c r="M177" s="8"/>
    </row>
    <row r="178" spans="12:13" ht="15">
      <c r="L178" s="8"/>
      <c r="M178" s="8"/>
    </row>
    <row r="179" spans="12:13" ht="15">
      <c r="L179" s="8"/>
      <c r="M179" s="8"/>
    </row>
    <row r="180" spans="12:13" ht="15">
      <c r="L180" s="8"/>
      <c r="M180" s="8"/>
    </row>
    <row r="181" spans="12:13" ht="15">
      <c r="L181" s="8"/>
      <c r="M181" s="8"/>
    </row>
    <row r="182" spans="12:13" ht="15">
      <c r="L182" s="8"/>
      <c r="M182" s="8"/>
    </row>
    <row r="183" spans="12:13" ht="15">
      <c r="L183" s="8"/>
      <c r="M183" s="8"/>
    </row>
    <row r="184" spans="12:13" ht="15">
      <c r="L184" s="8"/>
      <c r="M184" s="8"/>
    </row>
    <row r="185" spans="12:13" ht="15">
      <c r="L185" s="8"/>
      <c r="M185" s="8"/>
    </row>
    <row r="186" spans="12:13" ht="15">
      <c r="L186" s="8"/>
      <c r="M186" s="8"/>
    </row>
    <row r="187" spans="12:13" ht="15">
      <c r="L187" s="8"/>
      <c r="M187" s="8"/>
    </row>
    <row r="188" spans="12:13" ht="15">
      <c r="L188" s="8"/>
      <c r="M188" s="8"/>
    </row>
    <row r="189" spans="12:13" ht="15">
      <c r="L189" s="8"/>
      <c r="M189" s="8"/>
    </row>
    <row r="190" spans="12:13" ht="15">
      <c r="L190" s="8"/>
      <c r="M190" s="8"/>
    </row>
    <row r="191" spans="12:13" ht="15">
      <c r="L191" s="8"/>
      <c r="M191" s="8"/>
    </row>
    <row r="192" spans="12:13" ht="15">
      <c r="L192" s="8"/>
      <c r="M192" s="8"/>
    </row>
    <row r="193" spans="12:13" ht="15">
      <c r="L193" s="8"/>
      <c r="M193" s="8"/>
    </row>
    <row r="194" spans="12:13" ht="15">
      <c r="L194" s="8"/>
      <c r="M194" s="8"/>
    </row>
    <row r="195" spans="12:13" ht="15">
      <c r="L195" s="8"/>
      <c r="M195" s="8"/>
    </row>
    <row r="196" spans="12:13" ht="15">
      <c r="L196" s="8"/>
      <c r="M196" s="8"/>
    </row>
    <row r="197" spans="12:13" ht="15">
      <c r="L197" s="8"/>
      <c r="M197" s="8"/>
    </row>
    <row r="198" spans="12:13" ht="15">
      <c r="L198" s="8"/>
      <c r="M198" s="8"/>
    </row>
    <row r="199" spans="12:13" ht="15">
      <c r="L199" s="8"/>
      <c r="M199" s="8"/>
    </row>
    <row r="200" spans="12:13" ht="15">
      <c r="L200" s="8"/>
      <c r="M200" s="8"/>
    </row>
    <row r="201" spans="12:13" ht="15">
      <c r="L201" s="8"/>
      <c r="M201" s="8"/>
    </row>
    <row r="202" spans="12:13" ht="15">
      <c r="L202" s="8"/>
      <c r="M202" s="8"/>
    </row>
    <row r="203" spans="12:13" ht="15">
      <c r="L203" s="8"/>
      <c r="M203" s="8"/>
    </row>
    <row r="204" spans="12:13" ht="15">
      <c r="L204" s="8"/>
      <c r="M204" s="8"/>
    </row>
    <row r="205" spans="12:13" ht="15">
      <c r="L205" s="8"/>
      <c r="M205" s="8"/>
    </row>
    <row r="206" spans="12:13" ht="15">
      <c r="L206" s="8"/>
      <c r="M206" s="8"/>
    </row>
    <row r="207" spans="12:13" ht="15">
      <c r="L207" s="8"/>
      <c r="M207" s="8"/>
    </row>
    <row r="208" spans="12:13" ht="15">
      <c r="L208" s="8"/>
      <c r="M208" s="8"/>
    </row>
    <row r="209" spans="12:13" ht="15">
      <c r="L209" s="8"/>
      <c r="M209" s="8"/>
    </row>
    <row r="210" spans="12:13" ht="15">
      <c r="L210" s="8"/>
      <c r="M210" s="8"/>
    </row>
    <row r="211" spans="12:13" ht="15">
      <c r="L211" s="8"/>
      <c r="M211" s="8"/>
    </row>
    <row r="212" spans="12:13" ht="15">
      <c r="L212" s="8"/>
      <c r="M212" s="8"/>
    </row>
    <row r="213" spans="12:13" ht="15">
      <c r="L213" s="8"/>
      <c r="M213" s="8"/>
    </row>
    <row r="214" spans="12:13" ht="15">
      <c r="L214" s="8"/>
      <c r="M214" s="8"/>
    </row>
    <row r="215" spans="12:13" ht="15">
      <c r="L215" s="8"/>
      <c r="M215" s="8"/>
    </row>
    <row r="216" spans="12:13" ht="15">
      <c r="L216" s="8"/>
      <c r="M216" s="8"/>
    </row>
    <row r="217" spans="12:13" ht="15">
      <c r="L217" s="8"/>
      <c r="M217" s="8"/>
    </row>
    <row r="218" spans="12:13" ht="15">
      <c r="L218" s="8"/>
      <c r="M218" s="8"/>
    </row>
    <row r="219" spans="12:13" ht="15">
      <c r="L219" s="8"/>
      <c r="M219" s="8"/>
    </row>
    <row r="220" spans="12:13" ht="15">
      <c r="L220" s="8"/>
      <c r="M220" s="8"/>
    </row>
    <row r="221" spans="12:13" ht="15">
      <c r="L221" s="8"/>
      <c r="M221" s="8"/>
    </row>
    <row r="222" spans="12:13" ht="15">
      <c r="L222" s="8"/>
      <c r="M222" s="8"/>
    </row>
    <row r="223" spans="12:13" ht="15">
      <c r="L223" s="8"/>
      <c r="M223" s="8"/>
    </row>
    <row r="224" spans="12:13" ht="15">
      <c r="L224" s="8"/>
      <c r="M224" s="8"/>
    </row>
    <row r="225" spans="12:13" ht="15">
      <c r="L225" s="8"/>
      <c r="M225" s="8"/>
    </row>
    <row r="226" spans="12:13" ht="15">
      <c r="L226" s="8"/>
      <c r="M226" s="8"/>
    </row>
    <row r="227" spans="12:13" ht="15">
      <c r="L227" s="8"/>
      <c r="M227" s="8"/>
    </row>
    <row r="228" spans="12:13" ht="15">
      <c r="L228" s="8"/>
      <c r="M228" s="8"/>
    </row>
    <row r="229" spans="12:13" ht="15">
      <c r="L229" s="8"/>
      <c r="M229" s="8"/>
    </row>
    <row r="230" spans="12:13" ht="15">
      <c r="L230" s="8"/>
      <c r="M230" s="8"/>
    </row>
    <row r="231" spans="12:13" ht="15">
      <c r="L231" s="8"/>
      <c r="M231" s="8"/>
    </row>
    <row r="232" spans="12:13" ht="15">
      <c r="L232" s="8"/>
      <c r="M232" s="8"/>
    </row>
    <row r="233" spans="12:13" ht="15">
      <c r="L233" s="8"/>
      <c r="M233" s="8"/>
    </row>
    <row r="234" spans="12:13" ht="15">
      <c r="L234" s="8"/>
      <c r="M234" s="8"/>
    </row>
    <row r="235" spans="12:13" ht="15">
      <c r="L235" s="8"/>
      <c r="M235" s="8"/>
    </row>
    <row r="236" spans="12:13" ht="15">
      <c r="L236" s="8"/>
      <c r="M236" s="8"/>
    </row>
    <row r="237" spans="12:13" ht="15">
      <c r="L237" s="8"/>
      <c r="M237" s="8"/>
    </row>
    <row r="238" spans="12:13" ht="15">
      <c r="L238" s="8"/>
      <c r="M238" s="8"/>
    </row>
    <row r="239" spans="12:13" ht="15">
      <c r="L239" s="8"/>
      <c r="M239" s="8"/>
    </row>
    <row r="240" spans="12:13" ht="15">
      <c r="L240" s="8"/>
      <c r="M240" s="8"/>
    </row>
    <row r="241" spans="12:13" ht="15">
      <c r="L241" s="8"/>
      <c r="M241" s="8"/>
    </row>
    <row r="242" spans="12:13" ht="15">
      <c r="L242" s="8"/>
      <c r="M242" s="8"/>
    </row>
    <row r="243" spans="12:13" ht="15">
      <c r="L243" s="8"/>
      <c r="M243" s="8"/>
    </row>
    <row r="244" spans="12:13" ht="15">
      <c r="L244" s="8"/>
      <c r="M244" s="8"/>
    </row>
    <row r="245" spans="12:13" ht="15">
      <c r="L245" s="8"/>
      <c r="M245" s="8"/>
    </row>
    <row r="246" spans="12:13" ht="15">
      <c r="L246" s="8"/>
      <c r="M246" s="8"/>
    </row>
    <row r="247" spans="12:13" ht="15">
      <c r="L247" s="8"/>
      <c r="M247" s="8"/>
    </row>
    <row r="248" spans="12:13" ht="15">
      <c r="L248" s="8"/>
      <c r="M248" s="8"/>
    </row>
    <row r="249" spans="12:13" ht="15">
      <c r="L249" s="8"/>
      <c r="M249" s="8"/>
    </row>
    <row r="250" spans="12:13" ht="15">
      <c r="L250" s="8"/>
      <c r="M250" s="8"/>
    </row>
    <row r="251" spans="12:13" ht="15">
      <c r="L251" s="8"/>
      <c r="M251" s="8"/>
    </row>
    <row r="252" spans="12:13" ht="15">
      <c r="L252" s="8"/>
      <c r="M252" s="8"/>
    </row>
    <row r="253" spans="12:13" ht="15">
      <c r="L253" s="8"/>
      <c r="M253" s="8"/>
    </row>
    <row r="254" spans="12:13" ht="15">
      <c r="L254" s="8"/>
      <c r="M254" s="8"/>
    </row>
    <row r="255" spans="12:13" ht="15">
      <c r="L255" s="8"/>
      <c r="M255" s="8"/>
    </row>
    <row r="256" spans="12:13" ht="15">
      <c r="L256" s="8"/>
      <c r="M256" s="8"/>
    </row>
    <row r="257" spans="12:13" ht="15">
      <c r="L257" s="8"/>
      <c r="M257" s="8"/>
    </row>
    <row r="258" spans="12:13" ht="15">
      <c r="L258" s="8"/>
      <c r="M258" s="8"/>
    </row>
    <row r="259" spans="12:13" ht="15">
      <c r="L259" s="8"/>
      <c r="M259" s="8"/>
    </row>
    <row r="260" spans="12:13" ht="15">
      <c r="L260" s="8"/>
      <c r="M260" s="8"/>
    </row>
    <row r="261" spans="12:13" ht="15">
      <c r="L261" s="8"/>
      <c r="M261" s="8"/>
    </row>
    <row r="262" spans="12:13" ht="15">
      <c r="L262" s="8"/>
      <c r="M262" s="8"/>
    </row>
    <row r="263" spans="12:13" ht="15">
      <c r="L263" s="8"/>
      <c r="M263" s="8"/>
    </row>
    <row r="264" spans="12:13" ht="15">
      <c r="L264" s="8"/>
      <c r="M264" s="8"/>
    </row>
    <row r="265" spans="12:13" ht="15">
      <c r="L265" s="8"/>
      <c r="M265" s="8"/>
    </row>
    <row r="266" spans="12:13" ht="15">
      <c r="L266" s="8"/>
      <c r="M266" s="8"/>
    </row>
    <row r="267" spans="12:13" ht="15">
      <c r="L267" s="8"/>
      <c r="M267" s="8"/>
    </row>
    <row r="268" spans="12:13" ht="15">
      <c r="L268" s="8"/>
      <c r="M268" s="8"/>
    </row>
    <row r="269" spans="12:13" ht="15">
      <c r="L269" s="8"/>
      <c r="M269" s="8"/>
    </row>
    <row r="270" spans="12:13" ht="15">
      <c r="L270" s="8"/>
      <c r="M270" s="8"/>
    </row>
    <row r="271" spans="12:13" ht="15">
      <c r="L271" s="8"/>
      <c r="M271" s="8"/>
    </row>
    <row r="272" spans="12:13" ht="15">
      <c r="L272" s="8"/>
      <c r="M272" s="8"/>
    </row>
    <row r="273" spans="12:13" ht="15">
      <c r="L273" s="8"/>
      <c r="M273" s="8"/>
    </row>
    <row r="274" spans="12:13" ht="15">
      <c r="L274" s="8"/>
      <c r="M274" s="8"/>
    </row>
    <row r="275" spans="12:13" ht="15">
      <c r="L275" s="8"/>
      <c r="M275" s="8"/>
    </row>
    <row r="276" spans="12:13" ht="15">
      <c r="L276" s="8"/>
      <c r="M276" s="8"/>
    </row>
    <row r="277" spans="12:13" ht="15">
      <c r="L277" s="8"/>
      <c r="M277" s="8"/>
    </row>
    <row r="278" spans="12:13" ht="15">
      <c r="L278" s="8"/>
      <c r="M278" s="8"/>
    </row>
    <row r="279" spans="12:13" ht="15">
      <c r="L279" s="8"/>
      <c r="M279" s="8"/>
    </row>
    <row r="280" spans="12:13" ht="15">
      <c r="L280" s="8"/>
      <c r="M280" s="8"/>
    </row>
    <row r="281" spans="12:13" ht="15">
      <c r="L281" s="8"/>
      <c r="M281" s="8"/>
    </row>
    <row r="282" spans="12:13" ht="15">
      <c r="L282" s="8"/>
      <c r="M282" s="8"/>
    </row>
    <row r="283" spans="12:13" ht="15">
      <c r="L283" s="8"/>
      <c r="M283" s="8"/>
    </row>
    <row r="284" spans="12:13" ht="15">
      <c r="L284" s="8"/>
      <c r="M284" s="8"/>
    </row>
    <row r="285" spans="12:13" ht="15">
      <c r="L285" s="8"/>
      <c r="M285" s="8"/>
    </row>
    <row r="286" spans="12:13" ht="15">
      <c r="L286" s="8"/>
      <c r="M286" s="8"/>
    </row>
    <row r="287" spans="12:13" ht="15">
      <c r="L287" s="8"/>
      <c r="M287" s="8"/>
    </row>
    <row r="288" spans="12:13" ht="15">
      <c r="L288" s="8"/>
      <c r="M288" s="8"/>
    </row>
    <row r="289" spans="12:13" ht="15">
      <c r="L289" s="8"/>
      <c r="M289" s="8"/>
    </row>
    <row r="290" spans="12:13" ht="15">
      <c r="L290" s="8"/>
      <c r="M290" s="8"/>
    </row>
    <row r="291" spans="12:13" ht="15">
      <c r="L291" s="8"/>
      <c r="M291" s="8"/>
    </row>
    <row r="292" spans="12:13" ht="15">
      <c r="L292" s="8"/>
      <c r="M292" s="8"/>
    </row>
    <row r="293" spans="12:13" ht="15">
      <c r="L293" s="8"/>
      <c r="M293" s="8"/>
    </row>
    <row r="294" spans="12:13" ht="15">
      <c r="L294" s="8"/>
      <c r="M294" s="8"/>
    </row>
    <row r="295" spans="12:13" ht="15">
      <c r="L295" s="8"/>
      <c r="M295" s="8"/>
    </row>
    <row r="296" spans="12:13" ht="15">
      <c r="L296" s="8"/>
      <c r="M296" s="8"/>
    </row>
    <row r="297" spans="12:13" ht="15">
      <c r="L297" s="8"/>
      <c r="M297" s="8"/>
    </row>
    <row r="298" spans="12:13" ht="15">
      <c r="L298" s="8"/>
      <c r="M298" s="8"/>
    </row>
    <row r="299" spans="12:13" ht="15">
      <c r="L299" s="8"/>
      <c r="M299" s="8"/>
    </row>
    <row r="300" spans="12:13" ht="15">
      <c r="L300" s="8"/>
      <c r="M300" s="8"/>
    </row>
    <row r="301" spans="12:13" ht="15">
      <c r="L301" s="8"/>
      <c r="M301" s="8"/>
    </row>
    <row r="302" spans="12:13" ht="15">
      <c r="L302" s="8"/>
      <c r="M302" s="8"/>
    </row>
    <row r="303" spans="12:13" ht="15">
      <c r="L303" s="8"/>
      <c r="M303" s="8"/>
    </row>
    <row r="304" spans="12:13" ht="15">
      <c r="L304" s="8"/>
      <c r="M304" s="8"/>
    </row>
    <row r="305" spans="12:13" ht="15">
      <c r="L305" s="8"/>
      <c r="M305" s="8"/>
    </row>
    <row r="306" spans="12:13" ht="15">
      <c r="L306" s="8"/>
      <c r="M306" s="8"/>
    </row>
    <row r="307" spans="12:13" ht="15">
      <c r="L307" s="8"/>
      <c r="M307" s="8"/>
    </row>
    <row r="308" spans="12:13" ht="15">
      <c r="L308" s="8"/>
      <c r="M308" s="8"/>
    </row>
    <row r="309" spans="12:13" ht="15">
      <c r="L309" s="8"/>
      <c r="M309" s="8"/>
    </row>
    <row r="310" spans="12:13" ht="15">
      <c r="L310" s="8"/>
      <c r="M310" s="8"/>
    </row>
    <row r="311" spans="12:13" ht="15">
      <c r="L311" s="8"/>
      <c r="M311" s="8"/>
    </row>
    <row r="312" spans="12:13" ht="15">
      <c r="L312" s="8"/>
      <c r="M312" s="8"/>
    </row>
    <row r="313" spans="12:13" ht="15">
      <c r="L313" s="8"/>
      <c r="M313" s="8"/>
    </row>
    <row r="314" spans="12:13" ht="15">
      <c r="L314" s="8"/>
      <c r="M314" s="8"/>
    </row>
    <row r="315" spans="12:13" ht="15">
      <c r="L315" s="8"/>
      <c r="M315" s="8"/>
    </row>
    <row r="316" spans="12:13" ht="15">
      <c r="L316" s="8"/>
      <c r="M316" s="8"/>
    </row>
    <row r="317" spans="12:13" ht="15">
      <c r="L317" s="8"/>
      <c r="M317" s="8"/>
    </row>
    <row r="318" spans="12:13" ht="15">
      <c r="L318" s="8"/>
      <c r="M318" s="8"/>
    </row>
    <row r="319" spans="12:13" ht="15">
      <c r="L319" s="8"/>
      <c r="M319" s="8"/>
    </row>
    <row r="320" spans="12:13" ht="15">
      <c r="L320" s="8"/>
      <c r="M320" s="8"/>
    </row>
    <row r="321" spans="12:13" ht="15">
      <c r="L321" s="8"/>
      <c r="M321" s="8"/>
    </row>
    <row r="322" spans="12:13" ht="15">
      <c r="L322" s="8"/>
      <c r="M322" s="8"/>
    </row>
    <row r="323" spans="12:13" ht="15">
      <c r="L323" s="8"/>
      <c r="M323" s="8"/>
    </row>
    <row r="324" spans="12:13" ht="15">
      <c r="L324" s="8"/>
      <c r="M324" s="8"/>
    </row>
    <row r="325" spans="12:13" ht="15">
      <c r="L325" s="8"/>
      <c r="M325" s="8"/>
    </row>
    <row r="326" spans="12:13" ht="15">
      <c r="L326" s="8"/>
      <c r="M326" s="8"/>
    </row>
    <row r="327" spans="12:13" ht="15">
      <c r="L327" s="8"/>
      <c r="M327" s="8"/>
    </row>
    <row r="328" spans="12:13" ht="15">
      <c r="L328" s="8"/>
      <c r="M328" s="8"/>
    </row>
    <row r="329" spans="12:13" ht="15">
      <c r="L329" s="8"/>
      <c r="M329" s="8"/>
    </row>
    <row r="330" spans="12:13" ht="15">
      <c r="L330" s="8"/>
      <c r="M330" s="8"/>
    </row>
    <row r="331" spans="12:13" ht="15">
      <c r="L331" s="8"/>
      <c r="M331" s="8"/>
    </row>
    <row r="332" spans="12:13" ht="15">
      <c r="L332" s="8"/>
      <c r="M332" s="8"/>
    </row>
    <row r="333" spans="12:13" ht="15">
      <c r="L333" s="8"/>
      <c r="M333" s="8"/>
    </row>
    <row r="334" spans="12:13" ht="15">
      <c r="L334" s="8"/>
      <c r="M334" s="8"/>
    </row>
    <row r="335" spans="12:13" ht="15">
      <c r="L335" s="8"/>
      <c r="M335" s="8"/>
    </row>
    <row r="336" spans="12:13" ht="15">
      <c r="L336" s="8"/>
      <c r="M336" s="8"/>
    </row>
    <row r="337" spans="12:13" ht="15">
      <c r="L337" s="8"/>
      <c r="M337" s="8"/>
    </row>
    <row r="338" spans="12:13" ht="15">
      <c r="L338" s="8"/>
      <c r="M338" s="8"/>
    </row>
    <row r="339" spans="12:13" ht="15">
      <c r="L339" s="8"/>
      <c r="M339" s="8"/>
    </row>
    <row r="340" spans="12:13" ht="15">
      <c r="L340" s="8"/>
      <c r="M340" s="8"/>
    </row>
    <row r="341" spans="12:13" ht="15">
      <c r="L341" s="8"/>
      <c r="M341" s="8"/>
    </row>
    <row r="342" spans="12:13" ht="15">
      <c r="L342" s="8"/>
      <c r="M342" s="8"/>
    </row>
    <row r="343" spans="12:13" ht="15">
      <c r="L343" s="8"/>
      <c r="M343" s="8"/>
    </row>
    <row r="344" spans="12:13" ht="15">
      <c r="L344" s="8"/>
      <c r="M344" s="8"/>
    </row>
    <row r="345" spans="12:13" ht="15">
      <c r="L345" s="8"/>
      <c r="M345" s="8"/>
    </row>
    <row r="346" spans="12:13" ht="15">
      <c r="L346" s="8"/>
      <c r="M346" s="8"/>
    </row>
    <row r="347" spans="12:13" ht="15">
      <c r="L347" s="8"/>
      <c r="M347" s="8"/>
    </row>
    <row r="348" spans="12:13" ht="15">
      <c r="L348" s="8"/>
      <c r="M348" s="8"/>
    </row>
    <row r="349" spans="12:13" ht="15">
      <c r="L349" s="8"/>
      <c r="M349" s="8"/>
    </row>
    <row r="350" spans="12:13" ht="15">
      <c r="L350" s="8"/>
      <c r="M350" s="8"/>
    </row>
    <row r="351" spans="12:13" ht="15">
      <c r="L351" s="8"/>
      <c r="M351" s="8"/>
    </row>
    <row r="352" spans="12:13" ht="15">
      <c r="L352" s="8"/>
      <c r="M352" s="8"/>
    </row>
    <row r="353" spans="12:13" ht="15">
      <c r="L353" s="8"/>
      <c r="M353" s="8"/>
    </row>
    <row r="354" spans="12:13" ht="15">
      <c r="L354" s="8"/>
      <c r="M354" s="8"/>
    </row>
    <row r="355" spans="12:13" ht="15">
      <c r="L355" s="8"/>
      <c r="M355" s="8"/>
    </row>
    <row r="356" spans="12:13" ht="15">
      <c r="L356" s="8"/>
      <c r="M356" s="8"/>
    </row>
    <row r="357" spans="12:13" ht="15">
      <c r="L357" s="8"/>
      <c r="M357" s="8"/>
    </row>
    <row r="358" spans="12:13" ht="15">
      <c r="L358" s="8"/>
      <c r="M358" s="8"/>
    </row>
    <row r="359" spans="12:13" ht="15">
      <c r="L359" s="8"/>
      <c r="M359" s="8"/>
    </row>
    <row r="360" spans="12:13" ht="15">
      <c r="L360" s="8"/>
      <c r="M360" s="8"/>
    </row>
    <row r="361" spans="12:13" ht="15">
      <c r="L361" s="8"/>
      <c r="M361" s="8"/>
    </row>
    <row r="362" spans="12:13" ht="15">
      <c r="L362" s="8"/>
      <c r="M362" s="8"/>
    </row>
    <row r="363" spans="12:13" ht="15">
      <c r="L363" s="8"/>
      <c r="M363" s="8"/>
    </row>
    <row r="364" spans="12:13" ht="15">
      <c r="L364" s="8"/>
      <c r="M364" s="8"/>
    </row>
    <row r="365" spans="12:13" ht="15">
      <c r="L365" s="8"/>
      <c r="M365" s="8"/>
    </row>
    <row r="366" spans="12:13" ht="15">
      <c r="L366" s="8"/>
      <c r="M366" s="8"/>
    </row>
    <row r="367" spans="12:13" ht="15">
      <c r="L367" s="8"/>
      <c r="M367" s="8"/>
    </row>
    <row r="368" spans="12:13" ht="15">
      <c r="L368" s="8"/>
      <c r="M368" s="8"/>
    </row>
    <row r="369" spans="12:13" ht="15">
      <c r="L369" s="8"/>
      <c r="M369" s="8"/>
    </row>
    <row r="370" spans="12:13" ht="15">
      <c r="L370" s="8"/>
      <c r="M370" s="8"/>
    </row>
    <row r="371" spans="12:13" ht="15">
      <c r="L371" s="8"/>
      <c r="M371" s="8"/>
    </row>
    <row r="372" spans="12:13" ht="15">
      <c r="L372" s="8"/>
      <c r="M372" s="8"/>
    </row>
    <row r="373" spans="12:13" ht="15">
      <c r="L373" s="8"/>
      <c r="M373" s="8"/>
    </row>
    <row r="374" spans="12:13" ht="15">
      <c r="L374" s="8"/>
      <c r="M374" s="8"/>
    </row>
    <row r="375" spans="12:13" ht="15">
      <c r="L375" s="8"/>
      <c r="M375" s="8"/>
    </row>
    <row r="376" spans="12:13" ht="15">
      <c r="L376" s="8"/>
      <c r="M376" s="8"/>
    </row>
    <row r="377" spans="12:13" ht="15">
      <c r="L377" s="8"/>
      <c r="M377" s="8"/>
    </row>
    <row r="378" spans="12:13" ht="15">
      <c r="L378" s="8"/>
      <c r="M378" s="8"/>
    </row>
    <row r="379" spans="12:13" ht="15">
      <c r="L379" s="8"/>
      <c r="M379" s="8"/>
    </row>
    <row r="380" spans="12:13" ht="15">
      <c r="L380" s="8"/>
      <c r="M380" s="8"/>
    </row>
    <row r="381" spans="12:13" ht="15">
      <c r="L381" s="8"/>
      <c r="M381" s="8"/>
    </row>
    <row r="382" spans="12:13" ht="15">
      <c r="L382" s="8"/>
      <c r="M382" s="8"/>
    </row>
    <row r="383" spans="12:13" ht="15">
      <c r="L383" s="8"/>
      <c r="M383" s="8"/>
    </row>
    <row r="384" spans="12:13" ht="15">
      <c r="L384" s="8"/>
      <c r="M384" s="8"/>
    </row>
    <row r="385" spans="12:13" ht="15">
      <c r="L385" s="8"/>
      <c r="M385" s="8"/>
    </row>
    <row r="386" spans="12:13" ht="15">
      <c r="L386" s="8"/>
      <c r="M386" s="8"/>
    </row>
    <row r="387" spans="12:13" ht="15">
      <c r="L387" s="8"/>
      <c r="M387" s="8"/>
    </row>
    <row r="388" spans="12:13" ht="15">
      <c r="L388" s="8"/>
      <c r="M388" s="8"/>
    </row>
    <row r="389" spans="12:13" ht="15">
      <c r="L389" s="8"/>
      <c r="M389" s="8"/>
    </row>
    <row r="390" spans="12:13" ht="15">
      <c r="L390" s="8"/>
      <c r="M390" s="8"/>
    </row>
    <row r="391" spans="12:13" ht="15">
      <c r="L391" s="8"/>
      <c r="M391" s="8"/>
    </row>
    <row r="392" spans="12:13" ht="15">
      <c r="L392" s="8"/>
      <c r="M392" s="8"/>
    </row>
    <row r="393" spans="12:13" ht="15">
      <c r="L393" s="8"/>
      <c r="M393" s="8"/>
    </row>
    <row r="394" spans="12:13" ht="15">
      <c r="L394" s="8"/>
      <c r="M394" s="8"/>
    </row>
    <row r="395" spans="12:13" ht="15">
      <c r="L395" s="8"/>
      <c r="M395" s="8"/>
    </row>
    <row r="396" spans="12:13" ht="15">
      <c r="L396" s="8"/>
      <c r="M396" s="8"/>
    </row>
    <row r="397" spans="12:13" ht="15">
      <c r="L397" s="8"/>
      <c r="M397" s="8"/>
    </row>
    <row r="398" spans="12:13" ht="15">
      <c r="L398" s="8"/>
      <c r="M398" s="8"/>
    </row>
    <row r="399" spans="12:13" ht="15">
      <c r="L399" s="8"/>
      <c r="M399" s="8"/>
    </row>
    <row r="400" spans="12:13" ht="15">
      <c r="L400" s="8"/>
      <c r="M400" s="8"/>
    </row>
    <row r="401" spans="12:13" ht="15">
      <c r="L401" s="8"/>
      <c r="M401" s="8"/>
    </row>
    <row r="402" spans="12:13" ht="15">
      <c r="L402" s="8"/>
      <c r="M402" s="8"/>
    </row>
    <row r="403" spans="12:13" ht="15">
      <c r="L403" s="8"/>
      <c r="M403" s="8"/>
    </row>
    <row r="404" spans="12:13" ht="15">
      <c r="L404" s="8"/>
      <c r="M404" s="8"/>
    </row>
    <row r="405" spans="12:13" ht="15">
      <c r="L405" s="8"/>
      <c r="M405" s="8"/>
    </row>
    <row r="406" spans="12:13" ht="15">
      <c r="L406" s="8"/>
      <c r="M406" s="8"/>
    </row>
    <row r="407" spans="12:13" ht="15">
      <c r="L407" s="8"/>
      <c r="M407" s="8"/>
    </row>
    <row r="408" spans="12:13" ht="15">
      <c r="L408" s="8"/>
      <c r="M408" s="8"/>
    </row>
    <row r="409" spans="12:13" ht="15">
      <c r="L409" s="8"/>
      <c r="M409" s="8"/>
    </row>
    <row r="410" spans="12:13" ht="15">
      <c r="L410" s="8"/>
      <c r="M410" s="8"/>
    </row>
    <row r="411" spans="12:13" ht="15">
      <c r="L411" s="8"/>
      <c r="M411" s="8"/>
    </row>
    <row r="412" spans="12:13" ht="15">
      <c r="L412" s="8"/>
      <c r="M412" s="8"/>
    </row>
    <row r="413" spans="12:13" ht="15">
      <c r="L413" s="8"/>
      <c r="M413" s="8"/>
    </row>
    <row r="414" spans="12:13" ht="15">
      <c r="L414" s="8"/>
      <c r="M414" s="8"/>
    </row>
    <row r="415" spans="12:13" ht="15">
      <c r="L415" s="8"/>
      <c r="M415" s="8"/>
    </row>
    <row r="416" spans="12:13" ht="15">
      <c r="L416" s="8"/>
      <c r="M416" s="8"/>
    </row>
    <row r="417" spans="12:13" ht="15">
      <c r="L417" s="8"/>
      <c r="M417" s="8"/>
    </row>
    <row r="418" spans="12:13" ht="15">
      <c r="L418" s="8"/>
      <c r="M418" s="8"/>
    </row>
    <row r="419" spans="12:13" ht="15">
      <c r="L419" s="8"/>
      <c r="M419" s="8"/>
    </row>
    <row r="420" spans="12:13" ht="15">
      <c r="L420" s="8"/>
      <c r="M420" s="8"/>
    </row>
    <row r="421" spans="12:13" ht="15">
      <c r="L421" s="8"/>
      <c r="M421" s="8"/>
    </row>
    <row r="422" spans="12:13" ht="15">
      <c r="L422" s="8"/>
      <c r="M422" s="8"/>
    </row>
    <row r="423" spans="12:13" ht="15">
      <c r="L423" s="8"/>
      <c r="M423" s="8"/>
    </row>
    <row r="424" spans="12:13" ht="15">
      <c r="L424" s="8"/>
      <c r="M424" s="8"/>
    </row>
    <row r="425" spans="12:13" ht="15">
      <c r="L425" s="8"/>
      <c r="M425" s="8"/>
    </row>
    <row r="426" spans="12:13" ht="15">
      <c r="L426" s="8"/>
      <c r="M426" s="8"/>
    </row>
    <row r="427" spans="12:13" ht="15">
      <c r="L427" s="8"/>
      <c r="M427" s="8"/>
    </row>
    <row r="428" spans="12:13" ht="15">
      <c r="L428" s="8"/>
      <c r="M428" s="8"/>
    </row>
    <row r="429" spans="12:13" ht="15">
      <c r="L429" s="8"/>
      <c r="M429" s="8"/>
    </row>
    <row r="430" spans="12:13" ht="15">
      <c r="L430" s="8"/>
      <c r="M430" s="8"/>
    </row>
    <row r="431" spans="12:13" ht="15">
      <c r="L431" s="8"/>
      <c r="M431" s="8"/>
    </row>
    <row r="432" spans="12:13" ht="15">
      <c r="L432" s="8"/>
      <c r="M432" s="8"/>
    </row>
    <row r="433" spans="12:13" ht="15">
      <c r="L433" s="8"/>
      <c r="M433" s="8"/>
    </row>
    <row r="434" spans="12:13" ht="15">
      <c r="L434" s="8"/>
      <c r="M434" s="8"/>
    </row>
    <row r="435" spans="12:13" ht="15">
      <c r="L435" s="8"/>
      <c r="M435" s="8"/>
    </row>
    <row r="436" spans="12:13" ht="15">
      <c r="L436" s="8"/>
      <c r="M436" s="8"/>
    </row>
    <row r="437" spans="12:13" ht="15">
      <c r="L437" s="8"/>
      <c r="M437" s="8"/>
    </row>
    <row r="438" spans="12:13" ht="15">
      <c r="L438" s="8"/>
      <c r="M438" s="8"/>
    </row>
    <row r="439" spans="12:13" ht="15">
      <c r="L439" s="8"/>
      <c r="M439" s="8"/>
    </row>
    <row r="440" spans="12:13" ht="15">
      <c r="L440" s="8"/>
      <c r="M440" s="8"/>
    </row>
    <row r="441" spans="12:13" ht="15">
      <c r="L441" s="8"/>
      <c r="M441" s="8"/>
    </row>
    <row r="442" spans="12:13" ht="15">
      <c r="L442" s="8"/>
      <c r="M442" s="8"/>
    </row>
    <row r="443" spans="12:13" ht="15">
      <c r="L443" s="8"/>
      <c r="M443" s="8"/>
    </row>
    <row r="444" spans="12:13" ht="15">
      <c r="L444" s="8"/>
      <c r="M444" s="8"/>
    </row>
    <row r="445" spans="12:13" ht="15">
      <c r="L445" s="8"/>
      <c r="M445" s="8"/>
    </row>
    <row r="446" spans="12:13" ht="15">
      <c r="L446" s="8"/>
      <c r="M446" s="8"/>
    </row>
    <row r="447" spans="12:13" ht="15">
      <c r="L447" s="8"/>
      <c r="M447" s="8"/>
    </row>
    <row r="448" spans="12:13" ht="15">
      <c r="L448" s="8"/>
      <c r="M448" s="8"/>
    </row>
    <row r="449" spans="12:13" ht="15">
      <c r="L449" s="8"/>
      <c r="M449" s="8"/>
    </row>
    <row r="450" spans="12:13" ht="15">
      <c r="L450" s="8"/>
      <c r="M450" s="8"/>
    </row>
    <row r="451" spans="12:13" ht="15">
      <c r="L451" s="8"/>
      <c r="M451" s="8"/>
    </row>
    <row r="452" spans="12:13" ht="15">
      <c r="L452" s="8"/>
      <c r="M452" s="8"/>
    </row>
    <row r="453" spans="12:13" ht="15">
      <c r="L453" s="8"/>
      <c r="M453" s="8"/>
    </row>
    <row r="454" spans="12:13" ht="15">
      <c r="L454" s="8"/>
      <c r="M454" s="8"/>
    </row>
    <row r="455" spans="12:13" ht="15">
      <c r="L455" s="8"/>
      <c r="M455" s="8"/>
    </row>
    <row r="456" spans="12:13" ht="15">
      <c r="L456" s="8"/>
      <c r="M456" s="8"/>
    </row>
    <row r="457" spans="12:13" ht="15">
      <c r="L457" s="8"/>
      <c r="M457" s="8"/>
    </row>
    <row r="458" spans="12:13" ht="15">
      <c r="L458" s="8"/>
      <c r="M458" s="8"/>
    </row>
    <row r="459" spans="12:13" ht="15">
      <c r="L459" s="8"/>
      <c r="M459" s="8"/>
    </row>
    <row r="460" spans="12:13" ht="15">
      <c r="L460" s="8"/>
      <c r="M460" s="8"/>
    </row>
    <row r="461" spans="12:13" ht="15">
      <c r="L461" s="8"/>
      <c r="M461" s="8"/>
    </row>
    <row r="462" spans="12:13" ht="15">
      <c r="L462" s="8"/>
      <c r="M462" s="8"/>
    </row>
    <row r="463" spans="12:13" ht="15">
      <c r="L463" s="8"/>
      <c r="M463" s="8"/>
    </row>
    <row r="464" spans="12:13" ht="15">
      <c r="L464" s="8"/>
      <c r="M464" s="8"/>
    </row>
    <row r="465" spans="12:13" ht="15">
      <c r="L465" s="8"/>
      <c r="M465" s="8"/>
    </row>
    <row r="466" spans="12:13" ht="15">
      <c r="L466" s="8"/>
      <c r="M466" s="8"/>
    </row>
    <row r="467" spans="12:13" ht="15">
      <c r="L467" s="8"/>
      <c r="M467" s="8"/>
    </row>
    <row r="468" spans="12:13" ht="15">
      <c r="L468" s="8"/>
      <c r="M468" s="8"/>
    </row>
    <row r="469" spans="12:13" ht="15">
      <c r="L469" s="8"/>
      <c r="M469" s="8"/>
    </row>
    <row r="470" spans="12:13" ht="15">
      <c r="L470" s="8"/>
      <c r="M470" s="8"/>
    </row>
    <row r="471" spans="12:13" ht="15">
      <c r="L471" s="8"/>
      <c r="M471" s="8"/>
    </row>
    <row r="472" spans="12:13" ht="15">
      <c r="L472" s="8"/>
      <c r="M472" s="8"/>
    </row>
    <row r="473" spans="12:13" ht="15">
      <c r="L473" s="8"/>
      <c r="M473" s="8"/>
    </row>
    <row r="474" spans="12:13" ht="15">
      <c r="L474" s="8"/>
      <c r="M474" s="8"/>
    </row>
    <row r="475" spans="12:13" ht="15">
      <c r="L475" s="8"/>
      <c r="M475" s="8"/>
    </row>
    <row r="476" spans="12:13" ht="15">
      <c r="L476" s="8"/>
      <c r="M476" s="8"/>
    </row>
    <row r="477" spans="12:13" ht="15">
      <c r="L477" s="8"/>
      <c r="M477" s="8"/>
    </row>
    <row r="478" spans="12:13" ht="15">
      <c r="L478" s="8"/>
      <c r="M478" s="8"/>
    </row>
    <row r="479" spans="12:13" ht="15">
      <c r="L479" s="8"/>
      <c r="M479" s="8"/>
    </row>
    <row r="480" spans="12:13" ht="15">
      <c r="L480" s="8"/>
      <c r="M480" s="8"/>
    </row>
    <row r="481" spans="12:13" ht="15">
      <c r="L481" s="8"/>
      <c r="M481" s="8"/>
    </row>
    <row r="482" spans="12:13" ht="15">
      <c r="L482" s="8"/>
      <c r="M482" s="8"/>
    </row>
    <row r="483" spans="12:13" ht="15">
      <c r="L483" s="8"/>
      <c r="M483" s="8"/>
    </row>
    <row r="484" spans="12:13" ht="15">
      <c r="L484" s="8"/>
      <c r="M484" s="8"/>
    </row>
    <row r="485" spans="12:13" ht="15">
      <c r="L485" s="8"/>
      <c r="M485" s="8"/>
    </row>
    <row r="486" spans="12:13" ht="15">
      <c r="L486" s="8"/>
      <c r="M486" s="8"/>
    </row>
    <row r="487" spans="12:13" ht="15">
      <c r="L487" s="8"/>
      <c r="M487" s="8"/>
    </row>
    <row r="488" spans="12:13" ht="15">
      <c r="L488" s="8"/>
      <c r="M488" s="8"/>
    </row>
    <row r="489" spans="12:13" ht="15">
      <c r="L489" s="8"/>
      <c r="M489" s="8"/>
    </row>
    <row r="490" spans="12:13" ht="15">
      <c r="L490" s="8"/>
      <c r="M490" s="8"/>
    </row>
    <row r="491" spans="12:13" ht="15">
      <c r="L491" s="8"/>
      <c r="M491" s="8"/>
    </row>
    <row r="492" spans="12:13" ht="15">
      <c r="L492" s="8"/>
      <c r="M492" s="8"/>
    </row>
    <row r="493" spans="12:13" ht="15">
      <c r="L493" s="8"/>
      <c r="M493" s="8"/>
    </row>
    <row r="494" spans="12:13" ht="15">
      <c r="L494" s="8"/>
      <c r="M494" s="8"/>
    </row>
    <row r="495" spans="12:13" ht="15">
      <c r="L495" s="8"/>
      <c r="M495" s="8"/>
    </row>
    <row r="496" spans="12:13" ht="15">
      <c r="L496" s="8"/>
      <c r="M496" s="8"/>
    </row>
    <row r="497" spans="12:13" ht="15">
      <c r="L497" s="8"/>
      <c r="M497" s="8"/>
    </row>
    <row r="498" spans="12:13" ht="15">
      <c r="L498" s="8"/>
      <c r="M498" s="8"/>
    </row>
    <row r="499" spans="12:13" ht="15">
      <c r="L499" s="8"/>
      <c r="M499" s="8"/>
    </row>
    <row r="500" spans="12:13" ht="15">
      <c r="L500" s="8"/>
      <c r="M500" s="8"/>
    </row>
    <row r="501" spans="12:13" ht="15">
      <c r="L501" s="8"/>
      <c r="M501" s="8"/>
    </row>
    <row r="502" spans="12:13" ht="15">
      <c r="L502" s="8"/>
      <c r="M502" s="8"/>
    </row>
    <row r="503" spans="12:13" ht="15">
      <c r="L503" s="8"/>
      <c r="M503" s="8"/>
    </row>
    <row r="504" spans="12:13" ht="15">
      <c r="L504" s="8"/>
      <c r="M504" s="8"/>
    </row>
    <row r="505" spans="12:13" ht="15">
      <c r="L505" s="8"/>
      <c r="M505" s="8"/>
    </row>
    <row r="506" spans="12:13" ht="15">
      <c r="L506" s="8"/>
      <c r="M506" s="8"/>
    </row>
    <row r="507" spans="12:13" ht="15">
      <c r="L507" s="8"/>
      <c r="M507" s="8"/>
    </row>
    <row r="508" spans="12:13" ht="15">
      <c r="L508" s="8"/>
      <c r="M508" s="8"/>
    </row>
    <row r="509" spans="12:13" ht="15">
      <c r="L509" s="8"/>
      <c r="M509" s="8"/>
    </row>
    <row r="510" spans="12:13" ht="15">
      <c r="L510" s="8"/>
      <c r="M510" s="8"/>
    </row>
    <row r="511" spans="12:13" ht="15">
      <c r="L511" s="8"/>
      <c r="M511" s="8"/>
    </row>
    <row r="512" spans="12:13" ht="15">
      <c r="L512" s="8"/>
      <c r="M512" s="8"/>
    </row>
    <row r="513" spans="12:13" ht="15">
      <c r="L513" s="8"/>
      <c r="M513" s="8"/>
    </row>
    <row r="514" spans="12:13" ht="15">
      <c r="L514" s="8"/>
      <c r="M514" s="8"/>
    </row>
    <row r="515" spans="12:13" ht="15">
      <c r="L515" s="8"/>
      <c r="M515" s="8"/>
    </row>
    <row r="516" spans="12:13" ht="15">
      <c r="L516" s="8"/>
      <c r="M516" s="8"/>
    </row>
    <row r="517" spans="12:13" ht="15">
      <c r="L517" s="8"/>
      <c r="M517" s="8"/>
    </row>
    <row r="518" spans="12:13" ht="15">
      <c r="L518" s="8"/>
      <c r="M518" s="8"/>
    </row>
    <row r="519" spans="12:13" ht="15">
      <c r="L519" s="8"/>
      <c r="M519" s="8"/>
    </row>
    <row r="520" spans="12:13" ht="15">
      <c r="L520" s="8"/>
      <c r="M520" s="8"/>
    </row>
    <row r="521" spans="12:13" ht="15">
      <c r="L521" s="8"/>
      <c r="M521" s="8"/>
    </row>
    <row r="522" spans="12:13" ht="15">
      <c r="L522" s="8"/>
      <c r="M522" s="8"/>
    </row>
    <row r="523" spans="12:13" ht="15">
      <c r="L523" s="8"/>
      <c r="M523" s="8"/>
    </row>
    <row r="524" spans="12:13" ht="15">
      <c r="L524" s="8"/>
      <c r="M524" s="8"/>
    </row>
    <row r="525" spans="12:13" ht="15">
      <c r="L525" s="8"/>
      <c r="M525" s="8"/>
    </row>
    <row r="526" spans="12:13" ht="15">
      <c r="L526" s="8"/>
      <c r="M526" s="8"/>
    </row>
    <row r="527" spans="12:13" ht="15">
      <c r="L527" s="8"/>
      <c r="M527" s="8"/>
    </row>
    <row r="528" spans="12:13" ht="15">
      <c r="L528" s="8"/>
      <c r="M528" s="8"/>
    </row>
    <row r="529" spans="12:13" ht="15">
      <c r="L529" s="8"/>
      <c r="M529" s="8"/>
    </row>
    <row r="530" spans="12:13" ht="15">
      <c r="L530" s="8"/>
      <c r="M530" s="8"/>
    </row>
    <row r="531" spans="12:13" ht="15">
      <c r="L531" s="8"/>
      <c r="M531" s="8"/>
    </row>
    <row r="532" spans="12:13" ht="15">
      <c r="L532" s="8"/>
      <c r="M532" s="8"/>
    </row>
    <row r="533" spans="12:13" ht="15">
      <c r="L533" s="8"/>
      <c r="M533" s="8"/>
    </row>
    <row r="534" spans="12:13" ht="15">
      <c r="L534" s="8"/>
      <c r="M534" s="8"/>
    </row>
    <row r="535" spans="12:13" ht="15">
      <c r="L535" s="8"/>
      <c r="M535" s="8"/>
    </row>
    <row r="536" spans="12:13" ht="15">
      <c r="L536" s="8"/>
      <c r="M536" s="8"/>
    </row>
    <row r="537" spans="12:13" ht="15">
      <c r="L537" s="8"/>
      <c r="M537" s="8"/>
    </row>
    <row r="538" spans="12:13" ht="15">
      <c r="L538" s="8"/>
      <c r="M538" s="8"/>
    </row>
    <row r="539" spans="12:13" ht="15">
      <c r="L539" s="8"/>
      <c r="M539" s="8"/>
    </row>
    <row r="540" spans="12:13" ht="15">
      <c r="L540" s="8"/>
      <c r="M540" s="8"/>
    </row>
    <row r="541" spans="12:13" ht="15">
      <c r="L541" s="8"/>
      <c r="M541" s="8"/>
    </row>
    <row r="542" spans="12:13" ht="15">
      <c r="L542" s="8"/>
      <c r="M542" s="8"/>
    </row>
    <row r="543" spans="12:13" ht="15">
      <c r="L543" s="8"/>
      <c r="M543" s="8"/>
    </row>
    <row r="544" spans="12:13" ht="15">
      <c r="L544" s="8"/>
      <c r="M544" s="8"/>
    </row>
    <row r="545" spans="12:13" ht="15">
      <c r="L545" s="8"/>
      <c r="M545" s="8"/>
    </row>
    <row r="546" spans="12:13" ht="15">
      <c r="L546" s="8"/>
      <c r="M546" s="8"/>
    </row>
    <row r="547" spans="12:13" ht="15">
      <c r="L547" s="8"/>
      <c r="M547" s="8"/>
    </row>
    <row r="548" spans="12:13" ht="15">
      <c r="L548" s="8"/>
      <c r="M548" s="8"/>
    </row>
    <row r="549" spans="12:13" ht="15">
      <c r="L549" s="8"/>
      <c r="M549" s="8"/>
    </row>
    <row r="550" spans="12:13" ht="15">
      <c r="L550" s="8"/>
      <c r="M550" s="8"/>
    </row>
    <row r="551" spans="12:13" ht="15">
      <c r="L551" s="8"/>
      <c r="M551" s="8"/>
    </row>
  </sheetData>
  <sheetProtection formatCells="0" formatColumns="0" formatRows="0" insertColumns="0" insertRows="0" insertHyperlinks="0" deleteColumns="0" deleteRows="0" sort="0" autoFilter="0" pivotTables="0"/>
  <conditionalFormatting sqref="AV10">
    <cfRule type="expression" priority="1" dxfId="1" stopIfTrue="1">
      <formula>AND($L10&lt;AW$8,$M10&gt;=AV$8,$S10&lt;&gt;"A")</formula>
    </cfRule>
  </conditionalFormatting>
  <conditionalFormatting sqref="AV11:AV64 AV65:BI66 AW10:BI64 BJ10:CQ66">
    <cfRule type="expression" priority="2" dxfId="1" stopIfTrue="1">
      <formula>AND($L10&lt;AW$8,$M10&gt;=AV$8,$S10&lt;&gt;"A")</formula>
    </cfRule>
    <cfRule type="expression" priority="3" dxfId="0" stopIfTrue="1">
      <formula>AND($L10&lt;AW$8,$M10&gt;=AV$8,$S10="A")</formula>
    </cfRule>
  </conditionalFormatting>
  <printOptions gridLines="1"/>
  <pageMargins left="0.17" right="0.17" top="0.33" bottom="0.25" header="0.33" footer="0.17"/>
  <pageSetup horizontalDpi="600" verticalDpi="600" orientation="landscape" scale="56" r:id="rId1"/>
  <headerFooter alignWithMargins="0"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4.8515625" style="0" customWidth="1"/>
    <col min="7" max="7" width="15.00390625" style="0" customWidth="1"/>
  </cols>
  <sheetData>
    <row r="1" spans="1:9" ht="18" customHeight="1">
      <c r="A1" s="6" t="str">
        <f>+'Tab B Cost &amp; Schedule Estimate'!B1</f>
        <v>Cost Center:</v>
      </c>
      <c r="B1" s="6"/>
      <c r="D1">
        <f>+'Tab A Description'!B3</f>
        <v>9417</v>
      </c>
      <c r="F1" s="6"/>
      <c r="G1" s="6"/>
      <c r="I1" s="7"/>
    </row>
    <row r="2" spans="1:9" ht="18" customHeight="1">
      <c r="A2" s="6" t="str">
        <f>+'Tab B Cost &amp; Schedule Estimate'!B2</f>
        <v>Job Number:</v>
      </c>
      <c r="B2" s="6"/>
      <c r="D2">
        <f>+'Tab A Description'!B4</f>
        <v>3400</v>
      </c>
      <c r="F2" s="6"/>
      <c r="G2" s="6"/>
      <c r="I2" s="7"/>
    </row>
    <row r="3" spans="1:9" ht="18" customHeight="1">
      <c r="A3" s="6">
        <f>+'Tab B Cost &amp; Schedule Estimate'!B3</f>
        <v>9417</v>
      </c>
      <c r="B3" s="6">
        <v>9417</v>
      </c>
      <c r="D3" t="str">
        <f>+'Tab A Description'!B5</f>
        <v>Gas Delivery System Mods for CSU</v>
      </c>
      <c r="F3" s="6"/>
      <c r="G3" s="6"/>
      <c r="I3" s="7"/>
    </row>
    <row r="4" spans="1:9" ht="18" customHeight="1">
      <c r="A4" s="6" t="str">
        <f>+'Tab B Cost &amp; Schedule Estimate'!B4</f>
        <v>Job Manager: </v>
      </c>
      <c r="B4" s="6"/>
      <c r="D4" t="str">
        <f>+'Tab A Description'!B6</f>
        <v>W. Blanchard</v>
      </c>
      <c r="F4" s="6"/>
      <c r="G4" s="6"/>
      <c r="I4" s="7"/>
    </row>
    <row r="6" spans="1:20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ht="15.75">
      <c r="A7" s="10" t="s">
        <v>183</v>
      </c>
    </row>
    <row r="8" spans="1:20" ht="26.25">
      <c r="A8" s="10"/>
      <c r="D8" s="12" t="s">
        <v>2</v>
      </c>
      <c r="E8" s="12" t="s">
        <v>3</v>
      </c>
      <c r="F8" s="12" t="s">
        <v>4</v>
      </c>
      <c r="G8" s="14" t="s">
        <v>7</v>
      </c>
      <c r="H8" s="13" t="s">
        <v>6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2:17" s="1" customFormat="1" ht="44.25" customHeight="1">
      <c r="B9" s="1" t="s">
        <v>1</v>
      </c>
      <c r="D9" s="4"/>
      <c r="E9" s="4"/>
      <c r="F9" s="4" t="s">
        <v>170</v>
      </c>
      <c r="G9" s="4">
        <v>20</v>
      </c>
      <c r="H9" s="410"/>
      <c r="I9" s="410"/>
      <c r="J9" s="410"/>
      <c r="K9" s="410"/>
      <c r="L9" s="410"/>
      <c r="M9" s="410"/>
      <c r="N9" s="410"/>
      <c r="O9" s="410"/>
      <c r="P9" s="410"/>
      <c r="Q9" s="410"/>
    </row>
    <row r="10" spans="4:7" s="1" customFormat="1" ht="12.75">
      <c r="D10" s="4"/>
      <c r="E10" s="4"/>
      <c r="F10" s="4"/>
      <c r="G10" s="15"/>
    </row>
    <row r="11" spans="2:17" s="1" customFormat="1" ht="44.25" customHeight="1">
      <c r="B11" s="1" t="s">
        <v>5</v>
      </c>
      <c r="D11" s="4"/>
      <c r="E11" s="4"/>
      <c r="F11" s="4" t="s">
        <v>169</v>
      </c>
      <c r="G11" s="4">
        <v>20</v>
      </c>
      <c r="H11" s="410"/>
      <c r="I11" s="410"/>
      <c r="J11" s="410"/>
      <c r="K11" s="410"/>
      <c r="L11" s="410"/>
      <c r="M11" s="410"/>
      <c r="N11" s="410"/>
      <c r="O11" s="410"/>
      <c r="P11" s="410"/>
      <c r="Q11" s="410"/>
    </row>
    <row r="13" spans="1:20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="5" customFormat="1" ht="12.75">
      <c r="A14" s="11" t="s">
        <v>13</v>
      </c>
    </row>
    <row r="15" spans="6:17" s="45" customFormat="1" ht="12.75">
      <c r="F15" s="46"/>
      <c r="G15" s="46"/>
      <c r="N15" s="412" t="s">
        <v>14</v>
      </c>
      <c r="O15" s="412"/>
      <c r="P15" s="47" t="s">
        <v>15</v>
      </c>
      <c r="Q15" s="48"/>
    </row>
    <row r="16" spans="1:17" s="49" customFormat="1" ht="25.5">
      <c r="A16" s="61"/>
      <c r="B16" s="413" t="s">
        <v>16</v>
      </c>
      <c r="C16" s="413"/>
      <c r="D16" s="413"/>
      <c r="E16" s="413"/>
      <c r="F16" s="413"/>
      <c r="G16" s="62" t="s">
        <v>17</v>
      </c>
      <c r="H16" s="413" t="s">
        <v>18</v>
      </c>
      <c r="I16" s="413"/>
      <c r="J16" s="413"/>
      <c r="K16" s="413" t="s">
        <v>19</v>
      </c>
      <c r="L16" s="413"/>
      <c r="M16" s="413"/>
      <c r="N16" s="61" t="s">
        <v>93</v>
      </c>
      <c r="O16" s="61" t="s">
        <v>94</v>
      </c>
      <c r="P16" s="62" t="s">
        <v>95</v>
      </c>
      <c r="Q16" s="62" t="s">
        <v>96</v>
      </c>
    </row>
    <row r="17" spans="1:17" s="380" customFormat="1" ht="36.75" customHeight="1">
      <c r="A17" s="380">
        <v>1</v>
      </c>
      <c r="B17" s="408" t="s">
        <v>171</v>
      </c>
      <c r="C17" s="408"/>
      <c r="D17" s="408"/>
      <c r="E17" s="408"/>
      <c r="F17" s="408"/>
      <c r="G17" s="405" t="s">
        <v>172</v>
      </c>
      <c r="H17" s="411" t="s">
        <v>173</v>
      </c>
      <c r="I17" s="411"/>
      <c r="J17" s="411"/>
      <c r="K17" s="408" t="s">
        <v>174</v>
      </c>
      <c r="L17" s="408"/>
      <c r="M17" s="408"/>
      <c r="P17" s="381"/>
      <c r="Q17" s="381"/>
    </row>
    <row r="18" spans="1:17" s="61" customFormat="1" ht="36.75" customHeight="1">
      <c r="A18" s="61">
        <v>2</v>
      </c>
      <c r="B18" s="408" t="s">
        <v>8</v>
      </c>
      <c r="C18" s="408"/>
      <c r="D18" s="408"/>
      <c r="E18" s="408"/>
      <c r="F18" s="408"/>
      <c r="G18" s="62"/>
      <c r="H18" s="409"/>
      <c r="I18" s="409"/>
      <c r="J18" s="409"/>
      <c r="K18" s="409"/>
      <c r="L18" s="409"/>
      <c r="M18" s="409"/>
      <c r="N18" s="406" t="s">
        <v>8</v>
      </c>
      <c r="O18" s="406" t="s">
        <v>8</v>
      </c>
      <c r="P18" s="62"/>
      <c r="Q18" s="62"/>
    </row>
    <row r="19" spans="1:17" s="61" customFormat="1" ht="36.75" customHeight="1">
      <c r="A19" s="61">
        <v>3</v>
      </c>
      <c r="B19" s="409"/>
      <c r="C19" s="409"/>
      <c r="D19" s="409"/>
      <c r="E19" s="409"/>
      <c r="F19" s="409"/>
      <c r="G19" s="62"/>
      <c r="H19" s="409"/>
      <c r="I19" s="409"/>
      <c r="J19" s="409"/>
      <c r="K19" s="409"/>
      <c r="L19" s="409"/>
      <c r="M19" s="409"/>
      <c r="P19" s="62"/>
      <c r="Q19" s="62"/>
    </row>
    <row r="20" spans="1:17" s="61" customFormat="1" ht="36.75" customHeight="1">
      <c r="A20" s="61">
        <v>4</v>
      </c>
      <c r="B20" s="409"/>
      <c r="C20" s="409"/>
      <c r="D20" s="409"/>
      <c r="E20" s="409"/>
      <c r="F20" s="409"/>
      <c r="G20" s="62"/>
      <c r="H20" s="409"/>
      <c r="I20" s="409"/>
      <c r="J20" s="409"/>
      <c r="K20" s="409"/>
      <c r="L20" s="409"/>
      <c r="M20" s="409"/>
      <c r="P20" s="62"/>
      <c r="Q20" s="62"/>
    </row>
    <row r="21" spans="1:13" s="51" customFormat="1" ht="36.75" customHeight="1">
      <c r="A21" s="62">
        <v>5</v>
      </c>
      <c r="B21" s="409"/>
      <c r="C21" s="409"/>
      <c r="D21" s="409"/>
      <c r="E21" s="409"/>
      <c r="F21" s="409"/>
      <c r="G21" s="50"/>
      <c r="H21" s="409"/>
      <c r="I21" s="409"/>
      <c r="J21" s="409"/>
      <c r="K21" s="409"/>
      <c r="L21" s="409"/>
      <c r="M21" s="409"/>
    </row>
    <row r="22" spans="2:13" s="51" customFormat="1" ht="12.75">
      <c r="B22" s="409"/>
      <c r="C22" s="409"/>
      <c r="D22" s="409"/>
      <c r="E22" s="409"/>
      <c r="F22" s="409"/>
      <c r="G22" s="50"/>
      <c r="H22" s="409"/>
      <c r="I22" s="409"/>
      <c r="J22" s="409"/>
      <c r="K22" s="409"/>
      <c r="L22" s="409"/>
      <c r="M22" s="409"/>
    </row>
    <row r="23" spans="5:8" ht="12.75">
      <c r="E23" s="3"/>
      <c r="F23" s="3"/>
      <c r="G23" s="3"/>
      <c r="H23" s="3"/>
    </row>
    <row r="24" spans="1:8" s="1" customFormat="1" ht="12.75">
      <c r="A24" s="1" t="s">
        <v>12</v>
      </c>
      <c r="E24" s="4"/>
      <c r="F24" s="4"/>
      <c r="G24" s="4"/>
      <c r="H24" s="4"/>
    </row>
    <row r="25" spans="1:8" s="1" customFormat="1" ht="12.75">
      <c r="A25" s="70" t="s">
        <v>97</v>
      </c>
      <c r="B25" s="1" t="s">
        <v>20</v>
      </c>
      <c r="E25" s="4"/>
      <c r="F25" s="4"/>
      <c r="G25" s="4"/>
      <c r="H25" s="4"/>
    </row>
    <row r="26" spans="1:2" s="1" customFormat="1" ht="12.75">
      <c r="A26" s="70" t="s">
        <v>98</v>
      </c>
      <c r="B26" s="1" t="s">
        <v>21</v>
      </c>
    </row>
    <row r="27" s="1" customFormat="1" ht="12.75">
      <c r="B27" s="1" t="s">
        <v>22</v>
      </c>
    </row>
    <row r="28" spans="1:2" s="1" customFormat="1" ht="12.75">
      <c r="A28" s="70" t="s">
        <v>99</v>
      </c>
      <c r="B28" s="1" t="s">
        <v>23</v>
      </c>
    </row>
    <row r="29" s="1" customFormat="1" ht="12.75">
      <c r="B29" s="1" t="s">
        <v>24</v>
      </c>
    </row>
    <row r="30" spans="5:9" ht="12.75">
      <c r="E30" s="3"/>
      <c r="F30" s="3"/>
      <c r="G30" s="3"/>
      <c r="H30" s="3"/>
      <c r="I30" s="3"/>
    </row>
    <row r="31" spans="5:25" ht="12.75">
      <c r="E31" s="3"/>
      <c r="F31" s="3"/>
      <c r="G31" s="3"/>
      <c r="H31" s="3"/>
      <c r="I31" s="3"/>
      <c r="R31" s="1"/>
      <c r="S31" s="1"/>
      <c r="T31" s="1"/>
      <c r="U31" s="1"/>
      <c r="V31" s="1"/>
      <c r="W31" s="1"/>
      <c r="X31" s="1"/>
      <c r="Y31" s="1"/>
    </row>
    <row r="32" spans="5:25" ht="15">
      <c r="E32" s="3"/>
      <c r="F32" s="3"/>
      <c r="G32" s="3"/>
      <c r="H32" s="3"/>
      <c r="I32" s="98" t="s">
        <v>126</v>
      </c>
      <c r="J32" s="1"/>
      <c r="K32" s="1"/>
      <c r="R32" s="1"/>
      <c r="S32" s="1"/>
      <c r="T32" s="1"/>
      <c r="U32" s="1"/>
      <c r="V32" s="1"/>
      <c r="W32" s="1"/>
      <c r="X32" s="1"/>
      <c r="Y32" s="1"/>
    </row>
    <row r="33" spans="5:25" ht="15">
      <c r="E33" s="3"/>
      <c r="F33" s="3"/>
      <c r="G33" s="3"/>
      <c r="H33" s="3"/>
      <c r="I33" s="30" t="s">
        <v>2</v>
      </c>
      <c r="J33" s="97"/>
      <c r="R33" s="1"/>
      <c r="S33" s="1"/>
      <c r="T33" s="1"/>
      <c r="U33" s="1"/>
      <c r="V33" s="1"/>
      <c r="W33" s="1"/>
      <c r="X33" s="1"/>
      <c r="Y33" s="1"/>
    </row>
    <row r="34" spans="5:25" ht="15">
      <c r="E34" s="3"/>
      <c r="F34" s="3"/>
      <c r="G34" s="3"/>
      <c r="H34" s="3"/>
      <c r="I34" s="30"/>
      <c r="J34" s="97" t="s">
        <v>127</v>
      </c>
      <c r="R34" s="1"/>
      <c r="S34" s="1"/>
      <c r="T34" s="1"/>
      <c r="U34" s="1"/>
      <c r="V34" s="1"/>
      <c r="W34" s="1"/>
      <c r="X34" s="1"/>
      <c r="Y34" s="1"/>
    </row>
    <row r="35" spans="5:25" ht="15">
      <c r="E35" s="3"/>
      <c r="F35" s="3"/>
      <c r="G35" s="3" t="s">
        <v>8</v>
      </c>
      <c r="H35" s="3"/>
      <c r="I35" s="30"/>
      <c r="J35" s="97" t="s">
        <v>128</v>
      </c>
      <c r="R35" s="1"/>
      <c r="S35" s="1"/>
      <c r="T35" s="1"/>
      <c r="U35" s="1"/>
      <c r="V35" s="1"/>
      <c r="W35" s="1"/>
      <c r="X35" s="1"/>
      <c r="Y35" s="1"/>
    </row>
    <row r="36" spans="5:10" ht="15">
      <c r="E36" s="3"/>
      <c r="F36" s="3"/>
      <c r="G36" s="3"/>
      <c r="H36" s="3"/>
      <c r="I36" s="30"/>
      <c r="J36" s="97" t="s">
        <v>129</v>
      </c>
    </row>
    <row r="37" spans="5:9" ht="15">
      <c r="E37" s="3"/>
      <c r="F37" s="3"/>
      <c r="G37" s="3"/>
      <c r="H37" s="3"/>
      <c r="I37" s="30" t="s">
        <v>3</v>
      </c>
    </row>
    <row r="38" spans="9:10" ht="15">
      <c r="I38" s="30"/>
      <c r="J38" t="s">
        <v>130</v>
      </c>
    </row>
    <row r="39" spans="9:10" ht="15">
      <c r="I39" s="30"/>
      <c r="J39" t="s">
        <v>131</v>
      </c>
    </row>
    <row r="40" spans="9:10" ht="15">
      <c r="I40" s="30"/>
      <c r="J40" t="s">
        <v>132</v>
      </c>
    </row>
    <row r="41" ht="15">
      <c r="I41" s="30" t="s">
        <v>4</v>
      </c>
    </row>
    <row r="42" spans="9:10" ht="15">
      <c r="I42" s="30"/>
      <c r="J42" t="s">
        <v>133</v>
      </c>
    </row>
    <row r="43" spans="9:10" ht="15">
      <c r="I43" s="30"/>
      <c r="J43" t="s">
        <v>134</v>
      </c>
    </row>
    <row r="44" spans="9:10" ht="15">
      <c r="I44" s="30"/>
      <c r="J44" t="s">
        <v>135</v>
      </c>
    </row>
    <row r="45" spans="9:10" ht="15">
      <c r="I45" s="30"/>
      <c r="J45" t="s">
        <v>136</v>
      </c>
    </row>
    <row r="46" spans="9:10" ht="15.75">
      <c r="I46" s="98"/>
      <c r="J46" s="30"/>
    </row>
    <row r="47" spans="9:10" ht="15.75">
      <c r="I47" s="98" t="s">
        <v>137</v>
      </c>
      <c r="J47" s="30"/>
    </row>
    <row r="48" ht="15">
      <c r="I48" s="30" t="s">
        <v>4</v>
      </c>
    </row>
    <row r="49" spans="9:10" ht="15">
      <c r="I49" s="30"/>
      <c r="J49" t="s">
        <v>138</v>
      </c>
    </row>
    <row r="50" spans="9:10" ht="15">
      <c r="I50" s="30"/>
      <c r="J50" t="s">
        <v>139</v>
      </c>
    </row>
    <row r="51" spans="9:10" ht="15">
      <c r="I51" s="30"/>
      <c r="J51" t="s">
        <v>140</v>
      </c>
    </row>
    <row r="52" spans="9:10" ht="15">
      <c r="I52" s="30"/>
      <c r="J52" t="s">
        <v>141</v>
      </c>
    </row>
    <row r="53" ht="15">
      <c r="I53" s="30" t="s">
        <v>3</v>
      </c>
    </row>
    <row r="54" spans="9:10" ht="15">
      <c r="I54" s="30"/>
      <c r="J54" t="s">
        <v>142</v>
      </c>
    </row>
    <row r="55" spans="9:10" ht="15">
      <c r="I55" s="30"/>
      <c r="J55" t="s">
        <v>143</v>
      </c>
    </row>
    <row r="56" spans="9:10" ht="15">
      <c r="I56" s="30"/>
      <c r="J56" t="s">
        <v>144</v>
      </c>
    </row>
    <row r="57" ht="15">
      <c r="I57" s="30" t="s">
        <v>2</v>
      </c>
    </row>
    <row r="58" spans="9:10" ht="15">
      <c r="I58" s="30"/>
      <c r="J58" t="s">
        <v>145</v>
      </c>
    </row>
    <row r="59" ht="12.75">
      <c r="J59" t="s">
        <v>146</v>
      </c>
    </row>
    <row r="60" ht="12.75">
      <c r="J60" t="s">
        <v>147</v>
      </c>
    </row>
    <row r="61" ht="12.75">
      <c r="J61" t="s">
        <v>148</v>
      </c>
    </row>
  </sheetData>
  <sheetProtection/>
  <mergeCells count="24">
    <mergeCell ref="H22:J22"/>
    <mergeCell ref="K22:M22"/>
    <mergeCell ref="H19:J19"/>
    <mergeCell ref="H20:J20"/>
    <mergeCell ref="B19:F19"/>
    <mergeCell ref="B20:F20"/>
    <mergeCell ref="H17:J17"/>
    <mergeCell ref="H18:J18"/>
    <mergeCell ref="B22:F22"/>
    <mergeCell ref="H11:Q11"/>
    <mergeCell ref="N15:O15"/>
    <mergeCell ref="B16:F16"/>
    <mergeCell ref="H16:J16"/>
    <mergeCell ref="K16:M16"/>
    <mergeCell ref="K17:M17"/>
    <mergeCell ref="K18:M18"/>
    <mergeCell ref="K19:M19"/>
    <mergeCell ref="K20:M20"/>
    <mergeCell ref="H9:Q9"/>
    <mergeCell ref="B21:F21"/>
    <mergeCell ref="H21:J21"/>
    <mergeCell ref="K21:M21"/>
    <mergeCell ref="B17:F17"/>
    <mergeCell ref="B18:F18"/>
  </mergeCells>
  <printOptions gridLines="1"/>
  <pageMargins left="0.37" right="0.34" top="0.62" bottom="0.68" header="0.42" footer="0.5"/>
  <pageSetup fitToHeight="1" fitToWidth="1" horizontalDpi="600" verticalDpi="600" orientation="landscape" scale="85" r:id="rId2"/>
  <headerFooter alignWithMargins="0">
    <oddFooter>&amp;L&amp;F&amp;C&amp;A    &amp;P of &amp;N&amp;R&amp;D  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50" zoomScaleNormal="50" zoomScalePageLayoutView="0" workbookViewId="0" topLeftCell="A1">
      <selection activeCell="B10" sqref="B10"/>
    </sheetView>
  </sheetViews>
  <sheetFormatPr defaultColWidth="9.140625" defaultRowHeight="12.75"/>
  <cols>
    <col min="1" max="1" width="61.8515625" style="0" bestFit="1" customWidth="1"/>
    <col min="2" max="2" width="10.421875" style="0" bestFit="1" customWidth="1"/>
    <col min="3" max="3" width="21.140625" style="306" bestFit="1" customWidth="1"/>
    <col min="4" max="4" width="10.28125" style="306" bestFit="1" customWidth="1"/>
    <col min="5" max="5" width="62.28125" style="306" bestFit="1" customWidth="1"/>
    <col min="6" max="6" width="67.00390625" style="306" bestFit="1" customWidth="1"/>
    <col min="7" max="7" width="5.28125" style="306" bestFit="1" customWidth="1"/>
    <col min="8" max="8" width="12.421875" style="0" bestFit="1" customWidth="1"/>
    <col min="9" max="9" width="10.421875" style="0" bestFit="1" customWidth="1"/>
    <col min="10" max="10" width="8.7109375" style="0" customWidth="1"/>
    <col min="11" max="11" width="9.00390625" style="0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1.7109375" style="0" customWidth="1"/>
    <col min="18" max="18" width="70.28125" style="0" customWidth="1"/>
    <col min="19" max="19" width="12.00390625" style="4" customWidth="1"/>
    <col min="20" max="20" width="13.57421875" style="306" customWidth="1"/>
  </cols>
  <sheetData>
    <row r="1" spans="1:20" ht="18" customHeight="1">
      <c r="A1" s="6" t="str">
        <f>+'Tab B Cost &amp; Schedule Estimate'!B1</f>
        <v>Cost Center:</v>
      </c>
      <c r="B1" s="6"/>
      <c r="C1"/>
      <c r="D1">
        <f>+'Tab A Description'!B3</f>
        <v>9417</v>
      </c>
      <c r="E1"/>
      <c r="F1" s="6"/>
      <c r="G1" s="6"/>
      <c r="I1" s="7"/>
      <c r="S1"/>
      <c r="T1"/>
    </row>
    <row r="2" spans="1:20" ht="18" customHeight="1">
      <c r="A2" s="6" t="str">
        <f>+'Tab B Cost &amp; Schedule Estimate'!B2</f>
        <v>Job Number:</v>
      </c>
      <c r="B2" s="6"/>
      <c r="C2"/>
      <c r="D2">
        <f>+'Tab A Description'!B4</f>
        <v>3400</v>
      </c>
      <c r="E2"/>
      <c r="F2" s="6"/>
      <c r="G2" s="6"/>
      <c r="I2" s="7"/>
      <c r="S2"/>
      <c r="T2"/>
    </row>
    <row r="3" spans="1:20" ht="18" customHeight="1">
      <c r="A3" s="6">
        <f>+'Tab B Cost &amp; Schedule Estimate'!B3</f>
        <v>9417</v>
      </c>
      <c r="B3" s="6">
        <v>9417</v>
      </c>
      <c r="C3"/>
      <c r="D3" t="str">
        <f>+'Tab A Description'!B5</f>
        <v>Gas Delivery System Mods for CSU</v>
      </c>
      <c r="E3"/>
      <c r="F3" s="6"/>
      <c r="G3" s="6"/>
      <c r="I3" s="7"/>
      <c r="S3"/>
      <c r="T3"/>
    </row>
    <row r="4" spans="1:20" ht="18" customHeight="1">
      <c r="A4" s="6" t="str">
        <f>+'Tab B Cost &amp; Schedule Estimate'!B4</f>
        <v>Job Manager: </v>
      </c>
      <c r="B4" s="6"/>
      <c r="C4"/>
      <c r="D4" t="str">
        <f>+'Tab A Description'!B6</f>
        <v>W. Blanchard</v>
      </c>
      <c r="E4"/>
      <c r="F4" s="6"/>
      <c r="G4" s="6"/>
      <c r="I4" s="7"/>
      <c r="S4"/>
      <c r="T4"/>
    </row>
    <row r="5" spans="3:20" ht="12.75">
      <c r="C5"/>
      <c r="D5"/>
      <c r="E5"/>
      <c r="F5"/>
      <c r="G5"/>
      <c r="S5"/>
      <c r="T5"/>
    </row>
    <row r="6" spans="1:9" ht="20.25">
      <c r="A6" s="6"/>
      <c r="B6" s="6"/>
      <c r="C6"/>
      <c r="D6" s="314"/>
      <c r="E6" s="315"/>
      <c r="F6"/>
      <c r="G6"/>
      <c r="I6" s="306"/>
    </row>
    <row r="7" spans="1:9" ht="12.75">
      <c r="A7" s="8" t="s">
        <v>183</v>
      </c>
      <c r="B7" s="8"/>
      <c r="C7" s="8"/>
      <c r="D7" s="316"/>
      <c r="E7" s="316"/>
      <c r="F7" s="8"/>
      <c r="G7" s="8"/>
      <c r="H7" s="8"/>
      <c r="I7" s="307"/>
    </row>
    <row r="8" spans="1:9" ht="18.75" thickBot="1">
      <c r="A8" s="308" t="s">
        <v>155</v>
      </c>
      <c r="B8" s="317"/>
      <c r="C8" s="317"/>
      <c r="D8" s="318"/>
      <c r="E8" s="318"/>
      <c r="F8" s="319" t="s">
        <v>156</v>
      </c>
      <c r="G8" s="320"/>
      <c r="H8" s="320"/>
      <c r="I8" s="321"/>
    </row>
    <row r="9" spans="1:9" ht="12.75">
      <c r="A9" s="322"/>
      <c r="C9"/>
      <c r="D9" s="314"/>
      <c r="E9" s="314"/>
      <c r="F9"/>
      <c r="G9"/>
      <c r="I9" s="306"/>
    </row>
    <row r="10" spans="1:9" ht="12.75">
      <c r="A10" s="322" t="s">
        <v>175</v>
      </c>
      <c r="B10" s="407">
        <v>2500</v>
      </c>
      <c r="C10" s="45"/>
      <c r="D10" s="315"/>
      <c r="E10" s="315"/>
      <c r="F10" s="45" t="s">
        <v>176</v>
      </c>
      <c r="G10" s="45"/>
      <c r="H10" s="45"/>
      <c r="I10" s="323"/>
    </row>
    <row r="11" spans="1:9" ht="12.75">
      <c r="A11" s="414"/>
      <c r="B11" s="415"/>
      <c r="C11" s="48"/>
      <c r="D11" s="325"/>
      <c r="E11" s="325"/>
      <c r="F11" s="48"/>
      <c r="G11" s="48"/>
      <c r="H11" s="46"/>
      <c r="I11" s="326"/>
    </row>
    <row r="12" spans="1:9" ht="12.75">
      <c r="A12" s="322"/>
      <c r="B12" s="45"/>
      <c r="C12" s="45"/>
      <c r="D12" s="315"/>
      <c r="E12" s="315"/>
      <c r="F12" s="45"/>
      <c r="G12" s="45"/>
      <c r="H12" s="45"/>
      <c r="I12" s="323"/>
    </row>
    <row r="13" spans="1:9" ht="12.75">
      <c r="A13" s="327"/>
      <c r="B13" s="327"/>
      <c r="C13" s="327"/>
      <c r="D13" s="328"/>
      <c r="E13" s="329"/>
      <c r="F13" s="330"/>
      <c r="G13" s="309"/>
      <c r="H13" s="331"/>
      <c r="I13" s="332"/>
    </row>
    <row r="14" spans="1:9" ht="12.75">
      <c r="A14" s="327"/>
      <c r="B14" s="327"/>
      <c r="C14" s="327"/>
      <c r="D14" s="328"/>
      <c r="E14" s="329"/>
      <c r="F14" s="330"/>
      <c r="G14" s="309"/>
      <c r="H14" s="331"/>
      <c r="I14" s="332"/>
    </row>
    <row r="15" spans="1:9" ht="12.75">
      <c r="A15" s="333"/>
      <c r="B15" s="334"/>
      <c r="C15" s="334"/>
      <c r="D15" s="328"/>
      <c r="E15" s="329"/>
      <c r="F15" s="324"/>
      <c r="G15" s="309"/>
      <c r="H15" s="335"/>
      <c r="I15" s="332"/>
    </row>
    <row r="16" spans="1:9" ht="12.75">
      <c r="A16" s="333"/>
      <c r="B16" s="334"/>
      <c r="C16" s="334"/>
      <c r="D16" s="328"/>
      <c r="E16" s="329"/>
      <c r="F16" s="336"/>
      <c r="G16" s="309"/>
      <c r="H16" s="331"/>
      <c r="I16" s="332"/>
    </row>
    <row r="17" spans="1:9" ht="12.75">
      <c r="A17" s="333"/>
      <c r="B17" s="334"/>
      <c r="C17" s="337"/>
      <c r="D17" s="328"/>
      <c r="E17" s="329"/>
      <c r="F17" s="330"/>
      <c r="G17" s="309"/>
      <c r="H17" s="331"/>
      <c r="I17" s="332"/>
    </row>
    <row r="18" spans="1:9" ht="12.75">
      <c r="A18" s="333"/>
      <c r="B18" s="334"/>
      <c r="C18" s="337"/>
      <c r="D18" s="328"/>
      <c r="E18" s="329"/>
      <c r="F18" s="330"/>
      <c r="G18" s="309"/>
      <c r="H18" s="331"/>
      <c r="I18" s="332"/>
    </row>
    <row r="19" spans="1:9" ht="12.75">
      <c r="A19" s="333"/>
      <c r="B19" s="334"/>
      <c r="C19" s="337"/>
      <c r="D19" s="328"/>
      <c r="E19" s="329"/>
      <c r="F19" s="330"/>
      <c r="G19" s="309"/>
      <c r="H19" s="331"/>
      <c r="I19" s="332"/>
    </row>
    <row r="20" spans="1:9" ht="12.75">
      <c r="A20" s="338"/>
      <c r="B20" s="334"/>
      <c r="C20" s="334"/>
      <c r="D20" s="328"/>
      <c r="E20" s="329"/>
      <c r="F20" s="324"/>
      <c r="G20" s="309"/>
      <c r="H20" s="335"/>
      <c r="I20" s="332"/>
    </row>
    <row r="21" spans="1:9" ht="12.75">
      <c r="A21" s="333"/>
      <c r="B21" s="334"/>
      <c r="C21" s="337"/>
      <c r="D21" s="328"/>
      <c r="E21" s="329"/>
      <c r="F21" s="330"/>
      <c r="G21" s="309"/>
      <c r="H21" s="331"/>
      <c r="I21" s="332"/>
    </row>
    <row r="22" spans="1:9" ht="12.75">
      <c r="A22" s="339"/>
      <c r="B22" s="334"/>
      <c r="C22" s="334"/>
      <c r="D22" s="328"/>
      <c r="E22" s="340"/>
      <c r="F22" s="341"/>
      <c r="G22" s="309"/>
      <c r="H22" s="331"/>
      <c r="I22" s="332"/>
    </row>
    <row r="23" spans="1:9" ht="12.75">
      <c r="A23" s="333"/>
      <c r="B23" s="334"/>
      <c r="C23" s="337"/>
      <c r="D23" s="328"/>
      <c r="E23" s="329"/>
      <c r="F23" s="330"/>
      <c r="G23" s="309"/>
      <c r="H23" s="331"/>
      <c r="I23" s="332"/>
    </row>
    <row r="24" spans="1:9" ht="12.75">
      <c r="A24" s="338"/>
      <c r="B24" s="334"/>
      <c r="C24" s="334"/>
      <c r="D24" s="329"/>
      <c r="E24" s="329"/>
      <c r="F24" s="341"/>
      <c r="G24" s="309"/>
      <c r="H24" s="331"/>
      <c r="I24" s="332"/>
    </row>
    <row r="25" spans="1:9" ht="12.75">
      <c r="A25" s="342"/>
      <c r="B25" s="334"/>
      <c r="C25" s="343"/>
      <c r="D25" s="329"/>
      <c r="E25" s="329"/>
      <c r="F25" s="344"/>
      <c r="G25" s="344"/>
      <c r="H25" s="344"/>
      <c r="I25" s="310"/>
    </row>
    <row r="26" spans="1:9" ht="12.75">
      <c r="A26" s="345"/>
      <c r="B26" s="334"/>
      <c r="C26" s="346"/>
      <c r="D26" s="347"/>
      <c r="E26" s="329"/>
      <c r="F26" s="416"/>
      <c r="G26" s="416"/>
      <c r="H26" s="416"/>
      <c r="I26" s="349"/>
    </row>
    <row r="27" spans="1:9" ht="12.75">
      <c r="A27" s="345"/>
      <c r="B27" s="334"/>
      <c r="C27" s="346"/>
      <c r="D27" s="350"/>
      <c r="E27" s="350"/>
      <c r="F27" s="348"/>
      <c r="G27" s="348"/>
      <c r="H27" s="348"/>
      <c r="I27" s="349"/>
    </row>
    <row r="28" spans="1:9" ht="12.75">
      <c r="A28" s="351"/>
      <c r="B28" s="352"/>
      <c r="C28" s="353"/>
      <c r="D28" s="354"/>
      <c r="E28" s="340"/>
      <c r="F28" s="348"/>
      <c r="G28" s="309"/>
      <c r="H28" s="355"/>
      <c r="I28" s="332"/>
    </row>
    <row r="29" spans="1:9" ht="12.75">
      <c r="A29" s="356"/>
      <c r="B29" s="357"/>
      <c r="C29" s="358"/>
      <c r="D29" s="359"/>
      <c r="E29" s="350"/>
      <c r="F29" s="348"/>
      <c r="G29" s="309"/>
      <c r="H29" s="355"/>
      <c r="I29" s="332"/>
    </row>
    <row r="30" spans="1:9" ht="12.75">
      <c r="A30" s="345"/>
      <c r="B30" s="360"/>
      <c r="C30" s="346"/>
      <c r="D30" s="329"/>
      <c r="E30" s="329"/>
      <c r="F30" s="348"/>
      <c r="G30" s="355"/>
      <c r="H30" s="355"/>
      <c r="I30" s="349"/>
    </row>
    <row r="31" spans="1:9" ht="12.75">
      <c r="A31" s="345"/>
      <c r="B31" s="360"/>
      <c r="C31" s="346"/>
      <c r="D31" s="329"/>
      <c r="E31" s="329"/>
      <c r="F31" s="348"/>
      <c r="G31" s="309"/>
      <c r="H31" s="355"/>
      <c r="I31" s="332"/>
    </row>
    <row r="32" spans="1:9" ht="12.75">
      <c r="A32" s="345"/>
      <c r="B32" s="360"/>
      <c r="C32" s="361"/>
      <c r="D32" s="347"/>
      <c r="E32" s="347"/>
      <c r="F32" s="362"/>
      <c r="G32" s="362"/>
      <c r="H32" s="362"/>
      <c r="I32" s="349"/>
    </row>
    <row r="33" spans="1:9" ht="12.75">
      <c r="A33" s="345"/>
      <c r="B33" s="360"/>
      <c r="C33" s="361"/>
      <c r="D33" s="347"/>
      <c r="E33" s="347"/>
      <c r="F33" s="362"/>
      <c r="G33" s="363"/>
      <c r="H33" s="355"/>
      <c r="I33" s="332"/>
    </row>
    <row r="34" spans="1:9" ht="12.75">
      <c r="A34" s="342"/>
      <c r="B34" s="334"/>
      <c r="C34" s="364"/>
      <c r="D34" s="347"/>
      <c r="E34" s="347"/>
      <c r="F34" s="327"/>
      <c r="G34" s="327"/>
      <c r="H34" s="327"/>
      <c r="I34" s="310"/>
    </row>
    <row r="35" spans="1:9" ht="12.75">
      <c r="A35" s="342"/>
      <c r="B35" s="334"/>
      <c r="C35" s="364"/>
      <c r="D35" s="365"/>
      <c r="E35" s="347"/>
      <c r="F35" s="348"/>
      <c r="G35" s="327"/>
      <c r="H35" s="366"/>
      <c r="I35" s="332"/>
    </row>
    <row r="36" spans="1:9" ht="12.75">
      <c r="A36" s="367"/>
      <c r="B36" s="368"/>
      <c r="C36" s="364"/>
      <c r="D36" s="347"/>
      <c r="E36" s="347"/>
      <c r="F36" s="327"/>
      <c r="G36" s="327"/>
      <c r="H36" s="327"/>
      <c r="I36" s="310"/>
    </row>
    <row r="37" spans="1:9" ht="12.75">
      <c r="A37" s="342"/>
      <c r="B37" s="334"/>
      <c r="C37" s="364"/>
      <c r="D37" s="347"/>
      <c r="E37" s="347"/>
      <c r="F37" s="327"/>
      <c r="G37" s="327"/>
      <c r="H37" s="327"/>
      <c r="I37" s="310"/>
    </row>
    <row r="38" spans="1:9" ht="13.5" thickBot="1">
      <c r="A38" s="342"/>
      <c r="B38" s="334"/>
      <c r="C38" s="364"/>
      <c r="D38" s="347"/>
      <c r="E38" s="347"/>
      <c r="F38" s="327"/>
      <c r="G38" s="46"/>
      <c r="H38" s="46"/>
      <c r="I38" s="369"/>
    </row>
    <row r="39" spans="1:9" ht="12.75">
      <c r="A39" s="342"/>
      <c r="B39" s="334"/>
      <c r="C39" s="364"/>
      <c r="D39" s="347"/>
      <c r="E39" s="370" t="s">
        <v>30</v>
      </c>
      <c r="F39" s="311"/>
      <c r="G39" s="327"/>
      <c r="H39" s="371"/>
      <c r="I39" s="372"/>
    </row>
    <row r="40" spans="1:9" ht="12.75">
      <c r="A40" s="342"/>
      <c r="B40" s="334"/>
      <c r="C40" s="364"/>
      <c r="D40" s="347"/>
      <c r="E40" s="373" t="s">
        <v>31</v>
      </c>
      <c r="F40" s="312"/>
      <c r="G40" s="366">
        <v>1</v>
      </c>
      <c r="H40" s="374">
        <v>0</v>
      </c>
      <c r="I40" s="375">
        <f>H40/H50</f>
        <v>0</v>
      </c>
    </row>
    <row r="41" spans="1:9" ht="12.75">
      <c r="A41" s="342"/>
      <c r="B41" s="334"/>
      <c r="C41" s="364"/>
      <c r="D41" s="347"/>
      <c r="E41" s="373" t="s">
        <v>32</v>
      </c>
      <c r="F41" s="312"/>
      <c r="G41" s="366">
        <v>2</v>
      </c>
      <c r="H41" s="374">
        <f>D15+D16</f>
        <v>0</v>
      </c>
      <c r="I41" s="375">
        <f>H41/H50</f>
        <v>0</v>
      </c>
    </row>
    <row r="42" spans="1:9" ht="12.75">
      <c r="A42" s="342"/>
      <c r="B42" s="334"/>
      <c r="C42" s="364"/>
      <c r="D42" s="347"/>
      <c r="E42" s="373" t="s">
        <v>33</v>
      </c>
      <c r="F42" s="312"/>
      <c r="G42" s="366">
        <v>3</v>
      </c>
      <c r="H42" s="374">
        <v>0</v>
      </c>
      <c r="I42" s="375">
        <f>H42/H50</f>
        <v>0</v>
      </c>
    </row>
    <row r="43" spans="1:9" ht="12.75">
      <c r="A43" s="342"/>
      <c r="B43" s="334"/>
      <c r="C43" s="364"/>
      <c r="D43" s="347"/>
      <c r="E43" s="373" t="s">
        <v>34</v>
      </c>
      <c r="F43" s="312"/>
      <c r="G43" s="366">
        <v>4</v>
      </c>
      <c r="H43" s="374">
        <v>1000</v>
      </c>
      <c r="I43" s="375">
        <f>H43/H50</f>
        <v>1</v>
      </c>
    </row>
    <row r="44" spans="1:9" ht="12.75">
      <c r="A44" s="342"/>
      <c r="B44" s="334"/>
      <c r="C44" s="364"/>
      <c r="D44" s="347"/>
      <c r="E44" s="373" t="s">
        <v>35</v>
      </c>
      <c r="F44" s="312"/>
      <c r="G44" s="366">
        <v>5</v>
      </c>
      <c r="H44" s="374">
        <v>0</v>
      </c>
      <c r="I44" s="375">
        <f>H44/H50</f>
        <v>0</v>
      </c>
    </row>
    <row r="45" spans="1:9" ht="12.75">
      <c r="A45" s="342"/>
      <c r="B45" s="334"/>
      <c r="C45" s="364"/>
      <c r="D45" s="347"/>
      <c r="E45" s="373" t="s">
        <v>36</v>
      </c>
      <c r="F45" s="312"/>
      <c r="G45" s="366">
        <v>6</v>
      </c>
      <c r="H45" s="374">
        <f>D14+D17+SUM(D19:D24)+SUM(D28:D29)+D33+D35</f>
        <v>0</v>
      </c>
      <c r="I45" s="375">
        <f>H45/H50</f>
        <v>0</v>
      </c>
    </row>
    <row r="46" spans="1:9" ht="12.75">
      <c r="A46" s="342"/>
      <c r="B46" s="334"/>
      <c r="C46" s="364"/>
      <c r="D46" s="347"/>
      <c r="E46" s="373" t="s">
        <v>37</v>
      </c>
      <c r="F46" s="312"/>
      <c r="G46" s="366">
        <v>7</v>
      </c>
      <c r="H46" s="374">
        <v>0</v>
      </c>
      <c r="I46" s="375">
        <f>H46/H50</f>
        <v>0</v>
      </c>
    </row>
    <row r="47" spans="1:9" ht="12.75">
      <c r="A47" s="342"/>
      <c r="B47" s="334"/>
      <c r="C47" s="364"/>
      <c r="D47" s="347"/>
      <c r="E47" s="373" t="s">
        <v>39</v>
      </c>
      <c r="F47" s="312"/>
      <c r="G47" s="366">
        <v>8</v>
      </c>
      <c r="H47" s="374">
        <v>0</v>
      </c>
      <c r="I47" s="375">
        <f>H47/H50</f>
        <v>0</v>
      </c>
    </row>
    <row r="48" spans="1:9" ht="13.5" thickBot="1">
      <c r="A48" s="342"/>
      <c r="B48" s="334"/>
      <c r="C48" s="364"/>
      <c r="D48" s="347"/>
      <c r="E48" s="376" t="s">
        <v>38</v>
      </c>
      <c r="F48" s="313"/>
      <c r="G48" s="366">
        <v>9</v>
      </c>
      <c r="H48" s="374">
        <v>0</v>
      </c>
      <c r="I48" s="375">
        <f>H48/H50</f>
        <v>0</v>
      </c>
    </row>
    <row r="49" spans="1:9" ht="12.75">
      <c r="A49" s="342"/>
      <c r="B49" s="334"/>
      <c r="C49" s="364"/>
      <c r="D49" s="347"/>
      <c r="E49" s="347"/>
      <c r="F49" s="327"/>
      <c r="G49" s="327"/>
      <c r="H49" s="371"/>
      <c r="I49" s="372"/>
    </row>
    <row r="50" spans="1:9" ht="12.75">
      <c r="A50" s="342"/>
      <c r="B50" s="334"/>
      <c r="C50" s="364"/>
      <c r="D50" s="347"/>
      <c r="E50" s="347"/>
      <c r="F50" s="366" t="s">
        <v>11</v>
      </c>
      <c r="G50" s="327"/>
      <c r="H50" s="377">
        <f>SUM(H40:H48)</f>
        <v>1000</v>
      </c>
      <c r="I50" s="378">
        <f>SUM(I40:I48)</f>
        <v>1</v>
      </c>
    </row>
  </sheetData>
  <sheetProtection/>
  <mergeCells count="2">
    <mergeCell ref="A11:B11"/>
    <mergeCell ref="F26:H26"/>
  </mergeCells>
  <printOptions/>
  <pageMargins left="0.75" right="0.75" top="1" bottom="1" header="0.5" footer="0.5"/>
  <pageSetup fitToHeight="1" fitToWidth="1" horizontalDpi="600" verticalDpi="600" orientation="landscape" paperSize="3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oguzman</cp:lastModifiedBy>
  <cp:lastPrinted>2010-06-16T14:27:12Z</cp:lastPrinted>
  <dcterms:created xsi:type="dcterms:W3CDTF">2001-10-24T18:11:20Z</dcterms:created>
  <dcterms:modified xsi:type="dcterms:W3CDTF">2010-06-16T14:27:19Z</dcterms:modified>
  <cp:category/>
  <cp:version/>
  <cp:contentType/>
  <cp:contentStatus/>
</cp:coreProperties>
</file>